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LS500\Public\シンserver\home\iinkai\ItibuRisyu_g\令和７年度科目履修委員会\R8年度用要項\"/>
    </mc:Choice>
  </mc:AlternateContent>
  <xr:revisionPtr revIDLastSave="0" documentId="13_ncr:1_{2EE2AF82-AE9C-4CE3-A645-240716AF4040}" xr6:coauthVersionLast="47" xr6:coauthVersionMax="47" xr10:uidLastSave="{00000000-0000-0000-0000-000000000000}"/>
  <bookViews>
    <workbookView xWindow="-120" yWindow="-120" windowWidth="20730" windowHeight="11040" tabRatio="659" xr2:uid="{3A0A575A-217F-4D32-A254-2EB926A38A27}"/>
  </bookViews>
  <sheets>
    <sheet name="㋐募集要項" sheetId="5" r:id="rId1"/>
    <sheet name="㋑募集要項" sheetId="6" r:id="rId2"/>
    <sheet name="㋒募集要項" sheetId="8" r:id="rId3"/>
    <sheet name="㋓講座展開表" sheetId="10" r:id="rId4"/>
    <sheet name="㋔講座内容" sheetId="11" r:id="rId5"/>
    <sheet name="申込書" sheetId="1" r:id="rId6"/>
    <sheet name="時間割" sheetId="4" r:id="rId7"/>
    <sheet name="一覧" sheetId="3" state="hidden" r:id="rId8"/>
    <sheet name=" (記入例)" sheetId="7" state="hidden" r:id="rId9"/>
  </sheets>
  <definedNames>
    <definedName name="_xlnm._FilterDatabase" localSheetId="5" hidden="1">申込書!$AO$32:$AO$35</definedName>
    <definedName name="_xlnm.Print_Area" localSheetId="8">' (記入例)'!$A$1:$AK$32</definedName>
    <definedName name="_xlnm.Print_Area" localSheetId="0">'㋐募集要項'!$A$1:$AC$34</definedName>
    <definedName name="_xlnm.Print_Area" localSheetId="1">'㋑募集要項'!$A$1:$BJ$63</definedName>
    <definedName name="_xlnm.Print_Area" localSheetId="3">'㋓講座展開表'!$A$1:$AX$123</definedName>
    <definedName name="_xlnm.Print_Area" localSheetId="4">'㋔講座内容'!$A$1:$K$140</definedName>
    <definedName name="_xlnm.Print_Area" localSheetId="6">時間割!$A$1:$AD$50</definedName>
    <definedName name="_xlnm.Print_Area" localSheetId="5">申込書!$A$1:$AI$32</definedName>
    <definedName name="_xlnm.Print_Titles" localSheetId="4">'㋔講座内容'!$1:$10</definedName>
    <definedName name="後期＿火・金１校" localSheetId="8">テーブル7[[後期火・金１校]:[後期火・金１校コード]]</definedName>
    <definedName name="後期＿火・金１校" localSheetId="1">テーブル7[[後期火・金１校]:[後期火・金１校コード]]</definedName>
    <definedName name="後期＿火・金１校">テーブル7[[後期火・金１校]:[後期火・金１校コード]]</definedName>
    <definedName name="後期＿火・金２校" localSheetId="8">テーブル7[[後期火・金２校]:[後期火・金２校コード]]</definedName>
    <definedName name="後期＿火・金２校" localSheetId="1">テーブル7[[後期火・金２校]:[後期火・金２校コード]]</definedName>
    <definedName name="後期＿火・金２校">テーブル7[[後期火・金２校]:[後期火・金２校コード]]</definedName>
    <definedName name="後期＿火・金３校" localSheetId="8">テーブル7[[後期火・金３校]:[後期火・金３校コード]]</definedName>
    <definedName name="後期＿火・金３校" localSheetId="1">テーブル7[[後期火・金３校]:[後期火・金３校コード]]</definedName>
    <definedName name="後期＿火・金３校">テーブル7[[後期火・金３校]:[後期火・金３校コード]]</definedName>
    <definedName name="後期＿火・金５校" localSheetId="8">テーブル7[[後期火・金５校]:[後期火・金５校コード]]</definedName>
    <definedName name="後期＿火・金５校" localSheetId="1">テーブル7[[後期火・金５校]:[後期火・金５校コード]]</definedName>
    <definedName name="後期＿火・金５校">テーブル7[[後期火・金５校]:[後期火・金５校コード]]</definedName>
    <definedName name="後期＿火・金６校" localSheetId="8">テーブル7[[後期火・金６校]:[後期火・金６校コード]]</definedName>
    <definedName name="後期＿火・金６校" localSheetId="1">テーブル7[[後期火・金６校]:[後期火・金６校コード]]</definedName>
    <definedName name="後期＿火・金６校">テーブル7[[後期火・金６校]:[後期火・金６校コード]]</definedName>
    <definedName name="後期＿月・木１校" localSheetId="8">テーブル1[[後期月・木１校]:[後期月・木１校コード]]</definedName>
    <definedName name="後期＿月・木１校" localSheetId="1">テーブル1[[後期月・木１校]:[後期月・木１校コード]]</definedName>
    <definedName name="後期＿月・木１校">テーブル1[[後期月・木１校]:[後期月・木１校コード]]</definedName>
    <definedName name="後期＿月・木２校" localSheetId="8">テーブル1[[後期月・木２校]:[後期月・木２校コード]]</definedName>
    <definedName name="後期＿月・木２校" localSheetId="1">テーブル1[[後期月・木２校]:[後期月・木２校コード]]</definedName>
    <definedName name="後期＿月・木２校">テーブル1[[後期月・木２校]:[後期月・木２校コード]]</definedName>
    <definedName name="後期＿月・木３校" localSheetId="8">テーブル1[[後期月・木３校]:[後期月・木３校コード]]</definedName>
    <definedName name="後期＿月・木３校" localSheetId="1">テーブル1[[後期月・木３校]:[後期月・木３校コード]]</definedName>
    <definedName name="後期＿月・木３校">テーブル1[[後期月・木３校]:[後期月・木３校コード]]</definedName>
    <definedName name="後期＿月・木４校" localSheetId="8">テーブル1[[後期月・木４校]:[後期月・木４校コード]]</definedName>
    <definedName name="後期＿月・木４校" localSheetId="1">テーブル1[[後期月・木４校]:[後期月・木４校コード]]</definedName>
    <definedName name="後期＿月・木４校">テーブル1[[後期月・木４校]:[後期月・木４校コード]]</definedName>
    <definedName name="後期＿月・木５校" localSheetId="8">テーブル1[[後期月・木５校]:[後期月・木５校コード]]</definedName>
    <definedName name="後期＿月・木５校" localSheetId="1">テーブル1[[後期月・木５校]:[後期月・木５校コード]]</definedName>
    <definedName name="後期＿月・木５校">テーブル1[[後期月・木５校]:[後期月・木５校コード]]</definedName>
    <definedName name="後期＿月・木６校" localSheetId="8">テーブル1[[後期月・木６校]:[後期月・木６校コード]]</definedName>
    <definedName name="後期＿月・木６校" localSheetId="1">テーブル1[[後期月・木６校]:[後期月・木６校コード]]</definedName>
    <definedName name="後期＿月・木６校">テーブル1[[後期月・木６校]:[後期月・木６校コード]]</definedName>
    <definedName name="後期火・金１校">一覧!$B$35:$B$41</definedName>
    <definedName name="後期火・金１校コード">一覧!$C$35:$C$41</definedName>
    <definedName name="後期火・金２校">一覧!$D$35:$D$41</definedName>
    <definedName name="後期火・金２校コード">一覧!$E$35:$E$41</definedName>
    <definedName name="後期火・金３校">一覧!$F$35:$F$41</definedName>
    <definedName name="後期火・金３校コード">一覧!$G$35:$G$41</definedName>
    <definedName name="後期火・金４校" localSheetId="8">テーブル7[後期火・金４校]</definedName>
    <definedName name="後期火・金４校" localSheetId="1">テーブル7[後期火・金４校]</definedName>
    <definedName name="後期火・金４校">テーブル7[後期火・金４校]</definedName>
    <definedName name="後期火・金４校コード" localSheetId="8">テーブル7[後期火・金４校コード]</definedName>
    <definedName name="後期火・金４校コード" localSheetId="1">テーブル7[後期火・金４校コード]</definedName>
    <definedName name="後期火・金４校コード">テーブル7[後期火・金４校コード]</definedName>
    <definedName name="後期火・金５校">一覧!$J$35:$J$41</definedName>
    <definedName name="後期火・金５校コード">一覧!$K$35:$K$41</definedName>
    <definedName name="後期火・金６校">一覧!$L$35:$L$41</definedName>
    <definedName name="後期火・金６校コード">一覧!$M$35:$M$41</definedName>
    <definedName name="後期金1校">テーブル12[後期金1校]</definedName>
    <definedName name="後期金2校">テーブル12[後期金2校]</definedName>
    <definedName name="後期金3校">テーブル12[後期金3校]</definedName>
    <definedName name="後期金4校">テーブル12[後期金4校]</definedName>
    <definedName name="後期金5校">テーブル12[後期金5校]</definedName>
    <definedName name="後期金6校">テーブル12[後期金6校]</definedName>
    <definedName name="後期月・木１校">一覧!$B$25:$B$31</definedName>
    <definedName name="後期月・木１校コード">一覧!$C$25:$C$31</definedName>
    <definedName name="後期月・木２校">一覧!$D$25:$D$31</definedName>
    <definedName name="後期月・木２校コード">一覧!$E$25:$E$31</definedName>
    <definedName name="後期月・木３校">一覧!$F$25:$F$31</definedName>
    <definedName name="後期月・木３校コード">一覧!$G$25:$G$31</definedName>
    <definedName name="後期月・木４校">一覧!$H$25:$H$31</definedName>
    <definedName name="後期月・木４校コード">一覧!$I$25:$I$31</definedName>
    <definedName name="後期月・木５校">一覧!$J$25:$J$31</definedName>
    <definedName name="後期月・木５校コード">一覧!$K$25:$K$31</definedName>
    <definedName name="後期月・木６校">一覧!$L$25:$L$31</definedName>
    <definedName name="後期月・木６校コード">一覧!$M$25:$M$31</definedName>
    <definedName name="後期水1校">テーブル14[後期水1校]</definedName>
    <definedName name="後期水2校">テーブル14[後期水2校]</definedName>
    <definedName name="後期水3校">テーブル14[後期水3校]</definedName>
    <definedName name="後期水4校">テーブル14[後期水4校]</definedName>
    <definedName name="後期水5校">テーブル14[後期水5校]</definedName>
    <definedName name="後期水6校">テーブル14[後期水6校]</definedName>
    <definedName name="前期＿火・金１校" localSheetId="8">テーブル6[[前期火・金１校]:[前期火・金１校コード]]</definedName>
    <definedName name="前期＿火・金１校" localSheetId="1">テーブル6[[前期火・金１校]:[前期火・金１校コード]]</definedName>
    <definedName name="前期＿火・金１校">テーブル6[[前期火・金１校]:[前期火・金１校コード]]</definedName>
    <definedName name="前期＿火・金２校" localSheetId="8">テーブル6[[前期火・金２校]:[前期火・金２校コード]]</definedName>
    <definedName name="前期＿火・金２校" localSheetId="1">テーブル6[[前期火・金２校]:[前期火・金２校コード]]</definedName>
    <definedName name="前期＿火・金２校">テーブル6[[前期火・金２校]:[前期火・金２校コード]]</definedName>
    <definedName name="前期＿火・金３校" localSheetId="8">テーブル6[[前期火・金３校]:[前期火・金３校コード]]</definedName>
    <definedName name="前期＿火・金３校" localSheetId="1">テーブル6[[前期火・金３校]:[前期火・金３校コード]]</definedName>
    <definedName name="前期＿火・金３校">テーブル6[[前期火・金３校]:[前期火・金３校コード]]</definedName>
    <definedName name="前期＿火・金５校" localSheetId="8">テーブル6[[前期火・金５校]:[前期火・金５校コード]]</definedName>
    <definedName name="前期＿火・金５校" localSheetId="1">テーブル6[[前期火・金５校]:[前期火・金５校コード]]</definedName>
    <definedName name="前期＿火・金５校">テーブル6[[前期火・金５校]:[前期火・金５校コード]]</definedName>
    <definedName name="前期＿火・金６校" localSheetId="8">テーブル6[[前期火・金６校]:[前期火・金６校コード]]</definedName>
    <definedName name="前期＿火・金６校" localSheetId="1">テーブル6[[前期火・金６校]:[前期火・金６校コード]]</definedName>
    <definedName name="前期＿火・金６校">テーブル6[[前期火・金６校]:[前期火・金６校コード]]</definedName>
    <definedName name="前期＿月・木１校" localSheetId="8">テーブル5[[前期月・木１校]:[前期月・木１校コード]]</definedName>
    <definedName name="前期＿月・木１校" localSheetId="1">テーブル5[[前期月・木１校]:[前期月・木１校コード]]</definedName>
    <definedName name="前期＿月・木１校">テーブル5[[前期月・木１校]:[前期月・木１校コード]]</definedName>
    <definedName name="前期＿月・木２校" localSheetId="8">テーブル5[[前期月・木２校]:[前期月・木２校コード]]</definedName>
    <definedName name="前期＿月・木２校" localSheetId="1">テーブル5[[前期月・木２校]:[前期月・木２校コード]]</definedName>
    <definedName name="前期＿月・木２校">テーブル5[[前期月・木２校]:[前期月・木２校コード]]</definedName>
    <definedName name="前期＿月・木３校" localSheetId="8">テーブル5[[前期月・木３校]:[前期月・木３校コード]]</definedName>
    <definedName name="前期＿月・木３校" localSheetId="1">テーブル5[[前期月・木３校]:[前期月・木３校コード]]</definedName>
    <definedName name="前期＿月・木３校">テーブル5[[前期月・木３校]:[前期月・木３校コード]]</definedName>
    <definedName name="前期＿月・木４校" localSheetId="8">テーブル5[[前期月・木４校]:[前期月・木４校コード]]</definedName>
    <definedName name="前期＿月・木４校" localSheetId="1">テーブル5[[前期月・木４校]:[前期月・木４校コード]]</definedName>
    <definedName name="前期＿月・木４校">テーブル5[[前期月・木４校]:[前期月・木４校コード]]</definedName>
    <definedName name="前期＿月・木５校" localSheetId="8">テーブル5[[前期月・木５校]:[前期月・木５校コード]]</definedName>
    <definedName name="前期＿月・木５校" localSheetId="1">テーブル5[[前期月・木５校]:[前期月・木５校コード]]</definedName>
    <definedName name="前期＿月・木５校">テーブル5[[前期月・木５校]:[前期月・木５校コード]]</definedName>
    <definedName name="前期＿月・木６校" localSheetId="8">テーブル5[[前期月・木６校]:[前期月・木６校コード]]</definedName>
    <definedName name="前期＿月・木６校" localSheetId="1">テーブル5[[前期月・木６校]:[前期月・木６校コード]]</definedName>
    <definedName name="前期＿月・木６校">テーブル5[[前期月・木６校]:[前期月・木６校コード]]</definedName>
    <definedName name="前期火・金１校">一覧!$B$15:$B$21</definedName>
    <definedName name="前期火・金１校コード">一覧!$C$15:$C$21</definedName>
    <definedName name="前期火・金２校">一覧!$D$15:$D$21</definedName>
    <definedName name="前期火・金２校コード">一覧!$E$15:$E$21</definedName>
    <definedName name="前期火・金３校">一覧!$F$15:$F$21</definedName>
    <definedName name="前期火・金３校コード">一覧!$G$15:$G$21</definedName>
    <definedName name="前期火・金４校" localSheetId="8">テーブル6[前期火・金４校]</definedName>
    <definedName name="前期火・金４校" localSheetId="1">テーブル6[前期火・金４校]</definedName>
    <definedName name="前期火・金４校">テーブル6[前期火・金４校]</definedName>
    <definedName name="前期火・金４校コード" localSheetId="8">テーブル6[前期火・金４校コード]</definedName>
    <definedName name="前期火・金４校コード" localSheetId="1">テーブル6[前期火・金４校コード]</definedName>
    <definedName name="前期火・金４校コード">テーブル6[前期火・金４校コード]</definedName>
    <definedName name="前期火・金５校">一覧!$J$15:$J$21</definedName>
    <definedName name="前期火・金５校コード">一覧!$K$15:$K$21</definedName>
    <definedName name="前期火・金６校">一覧!$L$15:$L$21</definedName>
    <definedName name="前期火・金６校コード">一覧!$M$15:$M$21</definedName>
    <definedName name="前期金1校">テーブル13[前期金1校]</definedName>
    <definedName name="前期金2校">テーブル13[前期金2校]</definedName>
    <definedName name="前期金3校">テーブル13[前期金3校]</definedName>
    <definedName name="前期金4校">テーブル13[前期金4校]</definedName>
    <definedName name="前期金5校">テーブル13[前期金5校]</definedName>
    <definedName name="前期金6校">テーブル13[前期金6校]</definedName>
    <definedName name="前期月・木１校">一覧!$B$5:$B$11</definedName>
    <definedName name="前期月・木１校コード">一覧!$C$5:$C$11</definedName>
    <definedName name="前期月・木２校">一覧!$D$5:$D$11</definedName>
    <definedName name="前期月・木２校コード">一覧!$E$5:$E$11</definedName>
    <definedName name="前期月・木３校">一覧!$F$5:$F$11</definedName>
    <definedName name="前期月・木３校コード">一覧!$G$5:$G$11</definedName>
    <definedName name="前期月・木４校">一覧!$H$5:$H$11</definedName>
    <definedName name="前期月・木４校コード">一覧!$I$5:$I$11</definedName>
    <definedName name="前期月・木５校">一覧!$J$5:$J$11</definedName>
    <definedName name="前期月・木５校コード">一覧!$K$5:$K$11</definedName>
    <definedName name="前期月・木６校">一覧!$L$5:$L$11</definedName>
    <definedName name="前期月・木６校コード">一覧!$M$5:$M$11</definedName>
    <definedName name="前期水1校">テーブル11[前期水1校]</definedName>
    <definedName name="前期水2校">テーブル11[前期水2校]</definedName>
    <definedName name="前期水3校">テーブル11[前期水3校]</definedName>
    <definedName name="前期水4校">テーブル11[前期水4校]</definedName>
    <definedName name="前期水5校">テーブル11[前期水5校]</definedName>
    <definedName name="前期水6校">テーブル11[前期水6校]</definedName>
    <definedName name="通年＿火・金２校">一覧!$D$55:$E$61</definedName>
    <definedName name="通年＿火・金３校">一覧!$F$55:$G$61</definedName>
    <definedName name="通年＿火・金４校" localSheetId="8">テーブル2[[通年火・金４校]:[通年火・金４校コード]]</definedName>
    <definedName name="通年＿火・金４校" localSheetId="1">テーブル2[[通年火・金４校]:[通年火・金４校コード]]</definedName>
    <definedName name="通年＿火・金４校">テーブル2[[通年火・金４校]:[通年火・金４校コード]]</definedName>
    <definedName name="通年＿金４校">テーブル311[[通年金４校]:[通年金４校コード]]</definedName>
    <definedName name="通年＿月・木１校" localSheetId="8">テーブル8[[通年月・木１校]:[通年月・木１校コード]]</definedName>
    <definedName name="通年＿月・木１校" localSheetId="1">テーブル8[[通年月・木１校]:[通年月・木１校コード]]</definedName>
    <definedName name="通年＿月・木１校">テーブル8[[通年月・木１校]:[通年月・木１校コード]]</definedName>
    <definedName name="通年＿月・木２校" localSheetId="8">テーブル8[[通年月・木２校]:[通年月・木２校コード]]</definedName>
    <definedName name="通年＿月・木２校" localSheetId="1">テーブル8[[通年月・木２校]:[通年月・木２校コード]]</definedName>
    <definedName name="通年＿月・木２校">テーブル8[[通年月・木２校]:[通年月・木２校コード]]</definedName>
    <definedName name="通年＿月・木３校" localSheetId="8">テーブル8[[通年月・木３校]:[通年月・木３校コード]]</definedName>
    <definedName name="通年＿月・木３校" localSheetId="1">テーブル8[[通年月・木３校]:[通年月・木３校コード]]</definedName>
    <definedName name="通年＿月・木３校">テーブル8[[通年月・木３校]:[通年月・木３校コード]]</definedName>
    <definedName name="通年＿月・木４校" localSheetId="8">テーブル8[[通年月・木４校]:[通年月・木４校コード]]</definedName>
    <definedName name="通年＿月・木４校" localSheetId="1">テーブル8[[通年月・木４校]:[通年月・木４校コード]]</definedName>
    <definedName name="通年＿月・木４校">テーブル8[[通年月・木４校]:[通年月・木４校コード]]</definedName>
    <definedName name="通年＿月・木５校" localSheetId="8">テーブル8[[通年月・木５校]:[通年月・木５校コード]]</definedName>
    <definedName name="通年＿月・木５校" localSheetId="1">テーブル8[[通年月・木５校]:[通年月・木５校コード]]</definedName>
    <definedName name="通年＿月・木５校">テーブル8[[通年月・木５校]:[通年月・木５校コード]]</definedName>
    <definedName name="通年＿水１校">一覧!$B$65:$C$71</definedName>
    <definedName name="通年＿水２校">一覧!$D$65:$E$71</definedName>
    <definedName name="通年＿水３校" localSheetId="8">テーブル4[通年水３校]</definedName>
    <definedName name="通年＿水３校" localSheetId="1">テーブル4[通年水３校]</definedName>
    <definedName name="通年＿水３校">テーブル4[通年水３校]</definedName>
    <definedName name="通年火・金１校">一覧!$B$55</definedName>
    <definedName name="通年火・金１校コード">一覧!$C$55</definedName>
    <definedName name="通年火・金２校">一覧!$D$55:$D$61</definedName>
    <definedName name="通年火・金２校コード">一覧!$E$55:$E$61</definedName>
    <definedName name="通年火・金３校">一覧!$F$55:$F$61</definedName>
    <definedName name="通年火・金３校コード">一覧!$G$55:$G$61</definedName>
    <definedName name="通年火・金４校">一覧!$H$55:$H$61</definedName>
    <definedName name="通年火・金４校コード">一覧!$I$55:$I$61</definedName>
    <definedName name="通年火・金５校">一覧!$J$55:$J$61</definedName>
    <definedName name="通年火・金５校コード">一覧!$K$55:$K$61</definedName>
    <definedName name="通年火・金６校">一覧!$L$55:$L$61</definedName>
    <definedName name="通年火・金６校コード">一覧!$M$55:$M$61</definedName>
    <definedName name="通年金１校">一覧!$I$70</definedName>
    <definedName name="通年金２校">一覧!$J$70</definedName>
    <definedName name="通年金３校">一覧!$K$70</definedName>
    <definedName name="通年金４校">テーブル311[通年金４校]</definedName>
    <definedName name="通年金４校コード">テーブル311[通年金４校コード]</definedName>
    <definedName name="通年金５校">一覧!$L$70</definedName>
    <definedName name="通年金６校">一覧!$M$70</definedName>
    <definedName name="通年月・木１校">一覧!$B$45:$B$51</definedName>
    <definedName name="通年月・木１校コード">一覧!$C$45:$C$51</definedName>
    <definedName name="通年月・木２校">一覧!$D$45:$D$51</definedName>
    <definedName name="通年月・木２校コード">一覧!$E$45:$E$51</definedName>
    <definedName name="通年月・木３校">一覧!$F$45:$F$51</definedName>
    <definedName name="通年月・木３校コード">一覧!$G$45:$G$51</definedName>
    <definedName name="通年月・木４校">一覧!$H$45:$H$51</definedName>
    <definedName name="通年月・木４校コード">一覧!$I$45:$I$51</definedName>
    <definedName name="通年月・木５校">一覧!$J$45:$J$51</definedName>
    <definedName name="通年月・木５校コード">一覧!$K$45:$K$51</definedName>
    <definedName name="通年月・木６校" localSheetId="8">テーブル8[通年月・木６校]</definedName>
    <definedName name="通年月・木６校" localSheetId="1">テーブル8[通年月・木６校]</definedName>
    <definedName name="通年月・木６校">テーブル8[通年月・木６校]</definedName>
    <definedName name="通年月・木６校コード" localSheetId="8">テーブル8[通年月・木６校コード]</definedName>
    <definedName name="通年月・木６校コード" localSheetId="1">テーブル8[通年月・木６校コード]</definedName>
    <definedName name="通年月・木６校コード">テーブル8[通年月・木６校コード]</definedName>
    <definedName name="通年水１校">一覧!$B$65:$B$71</definedName>
    <definedName name="通年水１校コード">一覧!$C$65:$C$71</definedName>
    <definedName name="通年水２校">一覧!$D$65:$D$71</definedName>
    <definedName name="通年水２校コード">一覧!$E$65:$E$71</definedName>
    <definedName name="通年水３校" localSheetId="8">テーブル4[通年水３校]</definedName>
    <definedName name="通年水３校" localSheetId="1">テーブル4[通年水３校]</definedName>
    <definedName name="通年水３校">テーブル4[通年水３校]</definedName>
    <definedName name="通年水４校">一覧!$J$66</definedName>
    <definedName name="通年水５校">一覧!$K$66</definedName>
    <definedName name="通年水６校">一覧!$L$66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1" l="1"/>
  <c r="Z25" i="1" s="1"/>
  <c r="S26" i="1"/>
  <c r="Z26" i="1" s="1"/>
  <c r="AT28" i="7"/>
  <c r="AQ28" i="7"/>
  <c r="AP28" i="7"/>
  <c r="AO28" i="7"/>
  <c r="AE28" i="7"/>
  <c r="AB28" i="7"/>
  <c r="Z28" i="7"/>
  <c r="AT27" i="7"/>
  <c r="AQ27" i="7"/>
  <c r="AP27" i="7"/>
  <c r="AO27" i="7"/>
  <c r="AS27" i="7" s="1"/>
  <c r="AE27" i="7"/>
  <c r="AB27" i="7"/>
  <c r="Z27" i="7"/>
  <c r="AT26" i="7"/>
  <c r="AQ26" i="7"/>
  <c r="AP26" i="7"/>
  <c r="AO26" i="7"/>
  <c r="AE26" i="7"/>
  <c r="AB26" i="7"/>
  <c r="Z26" i="7"/>
  <c r="AT25" i="7"/>
  <c r="AQ25" i="7"/>
  <c r="AP25" i="7"/>
  <c r="AO25" i="7"/>
  <c r="AE25" i="7"/>
  <c r="AB25" i="7"/>
  <c r="Z25" i="7"/>
  <c r="A21" i="7"/>
  <c r="S4" i="4"/>
  <c r="Z41" i="4"/>
  <c r="Z11" i="4"/>
  <c r="U11" i="4"/>
  <c r="Z8" i="4"/>
  <c r="U8" i="4"/>
  <c r="U15" i="4"/>
  <c r="Z15" i="4"/>
  <c r="U18" i="4"/>
  <c r="U22" i="4"/>
  <c r="Z22" i="4"/>
  <c r="U25" i="4"/>
  <c r="Z25" i="4"/>
  <c r="P31" i="4"/>
  <c r="U31" i="4"/>
  <c r="Z31" i="4"/>
  <c r="P34" i="4"/>
  <c r="U34" i="4"/>
  <c r="Z34" i="4"/>
  <c r="U38" i="4"/>
  <c r="Z38" i="4"/>
  <c r="U41" i="4"/>
  <c r="U45" i="4"/>
  <c r="Z45" i="4"/>
  <c r="U48" i="4"/>
  <c r="Z48" i="4"/>
  <c r="AB28" i="1"/>
  <c r="AB27" i="1"/>
  <c r="AB26" i="1"/>
  <c r="AB25" i="1"/>
  <c r="AE28" i="1"/>
  <c r="AE27" i="1"/>
  <c r="AE26" i="1"/>
  <c r="AE25" i="1"/>
  <c r="AO26" i="1"/>
  <c r="AP26" i="1"/>
  <c r="AQ26" i="1"/>
  <c r="AO27" i="1"/>
  <c r="AP27" i="1"/>
  <c r="AQ27" i="1"/>
  <c r="AO28" i="1"/>
  <c r="AP28" i="1"/>
  <c r="AQ28" i="1"/>
  <c r="AS28" i="1"/>
  <c r="AQ25" i="1"/>
  <c r="AP25" i="1"/>
  <c r="AO25" i="1"/>
  <c r="AT26" i="1"/>
  <c r="AT27" i="1"/>
  <c r="AT28" i="1"/>
  <c r="AT25" i="1"/>
  <c r="S27" i="1"/>
  <c r="Z27" i="1" s="1"/>
  <c r="S28" i="1"/>
  <c r="Z28" i="1" s="1"/>
  <c r="A21" i="1"/>
  <c r="S26" i="7"/>
  <c r="S25" i="7"/>
  <c r="S28" i="7"/>
  <c r="S27" i="7"/>
  <c r="AS27" i="1" l="1"/>
  <c r="AS26" i="1"/>
  <c r="BP32" i="1" s="1"/>
  <c r="AS25" i="1"/>
  <c r="BP31" i="1" s="1"/>
  <c r="AS28" i="7"/>
  <c r="BN34" i="7" s="1"/>
  <c r="AS25" i="7"/>
  <c r="BO31" i="7" s="1"/>
  <c r="AS26" i="7"/>
  <c r="AU26" i="7" s="1"/>
  <c r="BD31" i="7"/>
  <c r="BT33" i="7"/>
  <c r="BS33" i="7"/>
  <c r="BR33" i="7"/>
  <c r="BQ33" i="7"/>
  <c r="BP33" i="7"/>
  <c r="BO33" i="7"/>
  <c r="BN33" i="7"/>
  <c r="BM33" i="7"/>
  <c r="BL33" i="7"/>
  <c r="BK33" i="7"/>
  <c r="BJ33" i="7"/>
  <c r="BI33" i="7"/>
  <c r="BH33" i="7"/>
  <c r="BG33" i="7"/>
  <c r="BF33" i="7"/>
  <c r="BE33" i="7"/>
  <c r="BD33" i="7"/>
  <c r="BC33" i="7"/>
  <c r="BB33" i="7"/>
  <c r="BA33" i="7"/>
  <c r="AZ33" i="7"/>
  <c r="AY33" i="7"/>
  <c r="AX33" i="7"/>
  <c r="AW33" i="7"/>
  <c r="BQ34" i="7"/>
  <c r="BJ34" i="7"/>
  <c r="BI34" i="7"/>
  <c r="BE34" i="7"/>
  <c r="AX34" i="7"/>
  <c r="AW34" i="7"/>
  <c r="K46" i="4"/>
  <c r="Z46" i="4" s="1"/>
  <c r="K39" i="4"/>
  <c r="Z39" i="4" s="1"/>
  <c r="F35" i="4"/>
  <c r="U35" i="4" s="1"/>
  <c r="K32" i="4"/>
  <c r="Z32" i="4" s="1"/>
  <c r="F32" i="4"/>
  <c r="U32" i="4" s="1"/>
  <c r="Z19" i="4"/>
  <c r="Z42" i="4" s="1"/>
  <c r="F19" i="4"/>
  <c r="U19" i="4" s="1"/>
  <c r="K16" i="4"/>
  <c r="Z16" i="4" s="1"/>
  <c r="F12" i="4"/>
  <c r="U12" i="4" s="1"/>
  <c r="F9" i="4"/>
  <c r="U9" i="4" s="1"/>
  <c r="AU27" i="1"/>
  <c r="AU28" i="1"/>
  <c r="AU25" i="1"/>
  <c r="BN31" i="1"/>
  <c r="BM31" i="1"/>
  <c r="BL31" i="1"/>
  <c r="BI31" i="1"/>
  <c r="BI32" i="1"/>
  <c r="BJ32" i="1"/>
  <c r="BK32" i="1"/>
  <c r="BL32" i="1"/>
  <c r="BM32" i="1"/>
  <c r="BN32" i="1"/>
  <c r="BO32" i="1"/>
  <c r="BQ32" i="1"/>
  <c r="BR32" i="1"/>
  <c r="BS32" i="1"/>
  <c r="BT32" i="1"/>
  <c r="BI33" i="1"/>
  <c r="BJ33" i="1"/>
  <c r="BK33" i="1"/>
  <c r="BL33" i="1"/>
  <c r="BM33" i="1"/>
  <c r="BN33" i="1"/>
  <c r="BO33" i="1"/>
  <c r="BP33" i="1"/>
  <c r="BQ33" i="1"/>
  <c r="BR33" i="1"/>
  <c r="BS33" i="1"/>
  <c r="BT33" i="1"/>
  <c r="BI34" i="1"/>
  <c r="BJ34" i="1"/>
  <c r="BK34" i="1"/>
  <c r="BL34" i="1"/>
  <c r="BM34" i="1"/>
  <c r="BN34" i="1"/>
  <c r="BO34" i="1"/>
  <c r="BP34" i="1"/>
  <c r="BQ34" i="1"/>
  <c r="BR34" i="1"/>
  <c r="BS34" i="1"/>
  <c r="BG31" i="1"/>
  <c r="BF31" i="1"/>
  <c r="BC32" i="1"/>
  <c r="BD32" i="1"/>
  <c r="BE32" i="1"/>
  <c r="BF32" i="1"/>
  <c r="BG32" i="1"/>
  <c r="BH32" i="1"/>
  <c r="BC34" i="1"/>
  <c r="BD34" i="1"/>
  <c r="BE34" i="1"/>
  <c r="BF34" i="1"/>
  <c r="BG34" i="1"/>
  <c r="BH34" i="1"/>
  <c r="BC33" i="1"/>
  <c r="BD33" i="1"/>
  <c r="BE33" i="1"/>
  <c r="BF33" i="1"/>
  <c r="BG33" i="1"/>
  <c r="BH33" i="1"/>
  <c r="AX33" i="1"/>
  <c r="AY33" i="1"/>
  <c r="AZ33" i="1"/>
  <c r="BA33" i="1"/>
  <c r="BB33" i="1"/>
  <c r="AW33" i="1"/>
  <c r="BA31" i="1"/>
  <c r="AZ31" i="1"/>
  <c r="AY31" i="1"/>
  <c r="AX31" i="1"/>
  <c r="AX32" i="1"/>
  <c r="AY32" i="1"/>
  <c r="AZ32" i="1"/>
  <c r="BA32" i="1"/>
  <c r="BB32" i="1"/>
  <c r="AW32" i="1"/>
  <c r="AW34" i="1"/>
  <c r="AX34" i="1"/>
  <c r="AY34" i="1"/>
  <c r="AZ34" i="1"/>
  <c r="BA34" i="1"/>
  <c r="BB34" i="1"/>
  <c r="AY34" i="7" l="1"/>
  <c r="BK34" i="7"/>
  <c r="BD31" i="1"/>
  <c r="BO31" i="1"/>
  <c r="K9" i="4"/>
  <c r="Z9" i="4" s="1"/>
  <c r="F23" i="4"/>
  <c r="U23" i="4" s="1"/>
  <c r="F42" i="4"/>
  <c r="U42" i="4" s="1"/>
  <c r="BC34" i="7"/>
  <c r="BO34" i="7"/>
  <c r="AX31" i="7"/>
  <c r="BP31" i="7"/>
  <c r="AZ32" i="7"/>
  <c r="BE31" i="7"/>
  <c r="BH32" i="7"/>
  <c r="BJ31" i="7"/>
  <c r="BR32" i="7"/>
  <c r="BK31" i="7"/>
  <c r="BK35" i="7" s="1"/>
  <c r="BK36" i="7" s="1"/>
  <c r="AW31" i="1"/>
  <c r="AW35" i="1" s="1"/>
  <c r="AW36" i="1" s="1"/>
  <c r="BE31" i="1"/>
  <c r="BT31" i="1"/>
  <c r="BT34" i="1" s="1"/>
  <c r="P9" i="4"/>
  <c r="P32" i="4" s="1"/>
  <c r="K26" i="4"/>
  <c r="Z26" i="4" s="1"/>
  <c r="F46" i="4"/>
  <c r="U46" i="4" s="1"/>
  <c r="BD34" i="7"/>
  <c r="BP34" i="7"/>
  <c r="AY31" i="7"/>
  <c r="BQ31" i="7"/>
  <c r="BA32" i="7"/>
  <c r="BA35" i="7" s="1"/>
  <c r="BA36" i="7" s="1"/>
  <c r="BK32" i="7"/>
  <c r="BS32" i="7"/>
  <c r="BB32" i="7"/>
  <c r="BT32" i="7"/>
  <c r="AZ31" i="7"/>
  <c r="BF31" i="7"/>
  <c r="BL31" i="7"/>
  <c r="BR31" i="7"/>
  <c r="AZ34" i="7"/>
  <c r="BF34" i="7"/>
  <c r="BL34" i="7"/>
  <c r="BR34" i="7"/>
  <c r="BE32" i="7"/>
  <c r="BE35" i="7" s="1"/>
  <c r="BE36" i="7" s="1"/>
  <c r="BM32" i="7"/>
  <c r="AU27" i="7"/>
  <c r="BA31" i="7"/>
  <c r="BG31" i="7"/>
  <c r="BM31" i="7"/>
  <c r="BM35" i="7" s="1"/>
  <c r="BM36" i="7" s="1"/>
  <c r="BS31" i="7"/>
  <c r="BS35" i="7" s="1"/>
  <c r="BS36" i="7" s="1"/>
  <c r="BB31" i="1"/>
  <c r="BB35" i="1" s="1"/>
  <c r="BB36" i="1" s="1"/>
  <c r="BH31" i="1"/>
  <c r="BH35" i="1" s="1"/>
  <c r="BH36" i="1" s="1"/>
  <c r="BJ31" i="1"/>
  <c r="BJ35" i="1" s="1"/>
  <c r="BJ36" i="1" s="1"/>
  <c r="BR31" i="1"/>
  <c r="AU26" i="1"/>
  <c r="P12" i="4"/>
  <c r="P35" i="4" s="1"/>
  <c r="K23" i="4"/>
  <c r="Z23" i="4" s="1"/>
  <c r="K35" i="4"/>
  <c r="Z35" i="4" s="1"/>
  <c r="F49" i="4"/>
  <c r="U49" i="4" s="1"/>
  <c r="BA34" i="7"/>
  <c r="BG34" i="7"/>
  <c r="BM34" i="7"/>
  <c r="BS34" i="7"/>
  <c r="BF32" i="7"/>
  <c r="BN32" i="7"/>
  <c r="AU28" i="7"/>
  <c r="BB31" i="7"/>
  <c r="BH31" i="7"/>
  <c r="BN31" i="7"/>
  <c r="BN35" i="7" s="1"/>
  <c r="BN36" i="7" s="1"/>
  <c r="BT31" i="7"/>
  <c r="BT34" i="7" s="1"/>
  <c r="BL32" i="7"/>
  <c r="BC31" i="1"/>
  <c r="BK31" i="1"/>
  <c r="BK35" i="1" s="1"/>
  <c r="BK36" i="1" s="1"/>
  <c r="BS31" i="1"/>
  <c r="BS35" i="1" s="1"/>
  <c r="BS36" i="1" s="1"/>
  <c r="F16" i="4"/>
  <c r="U16" i="4" s="1"/>
  <c r="F26" i="4"/>
  <c r="U26" i="4" s="1"/>
  <c r="F39" i="4"/>
  <c r="U39" i="4" s="1"/>
  <c r="K49" i="4"/>
  <c r="Z49" i="4" s="1"/>
  <c r="BB34" i="7"/>
  <c r="BH34" i="7"/>
  <c r="AY32" i="7"/>
  <c r="AY35" i="7" s="1"/>
  <c r="AY36" i="7" s="1"/>
  <c r="BG32" i="7"/>
  <c r="BQ32" i="7"/>
  <c r="AW31" i="7"/>
  <c r="AW35" i="7" s="1"/>
  <c r="AW36" i="7" s="1"/>
  <c r="BC31" i="7"/>
  <c r="BI31" i="7"/>
  <c r="BI35" i="7" s="1"/>
  <c r="BI36" i="7" s="1"/>
  <c r="K12" i="4"/>
  <c r="Z12" i="4" s="1"/>
  <c r="BQ31" i="1"/>
  <c r="BQ35" i="1" s="1"/>
  <c r="BQ36" i="1" s="1"/>
  <c r="AW32" i="7"/>
  <c r="BC32" i="7"/>
  <c r="BI32" i="7"/>
  <c r="BO32" i="7"/>
  <c r="BO35" i="7" s="1"/>
  <c r="BO36" i="7" s="1"/>
  <c r="AU25" i="7"/>
  <c r="AX32" i="7"/>
  <c r="BD32" i="7"/>
  <c r="BJ32" i="7"/>
  <c r="BJ35" i="7" s="1"/>
  <c r="BJ36" i="7" s="1"/>
  <c r="BP32" i="7"/>
  <c r="BT35" i="1"/>
  <c r="BT36" i="1" s="1"/>
  <c r="BO35" i="1"/>
  <c r="BO36" i="1" s="1"/>
  <c r="BI35" i="1"/>
  <c r="BI36" i="1" s="1"/>
  <c r="BC35" i="1"/>
  <c r="BC36" i="1" s="1"/>
  <c r="AY35" i="1"/>
  <c r="AY36" i="1" s="1"/>
  <c r="BE35" i="1"/>
  <c r="BE36" i="1" s="1"/>
  <c r="AX35" i="1"/>
  <c r="AX36" i="1" s="1"/>
  <c r="BD35" i="1"/>
  <c r="BD36" i="1" s="1"/>
  <c r="BN35" i="1"/>
  <c r="BN36" i="1" s="1"/>
  <c r="BP35" i="1"/>
  <c r="BP36" i="1" s="1"/>
  <c r="BA35" i="1"/>
  <c r="BA36" i="1" s="1"/>
  <c r="BG35" i="1"/>
  <c r="BG36" i="1" s="1"/>
  <c r="BM35" i="1"/>
  <c r="BM36" i="1" s="1"/>
  <c r="AZ35" i="1"/>
  <c r="AZ36" i="1" s="1"/>
  <c r="BF35" i="1"/>
  <c r="BF36" i="1" s="1"/>
  <c r="BR35" i="1"/>
  <c r="BR36" i="1" s="1"/>
  <c r="BL35" i="1"/>
  <c r="BL36" i="1" s="1"/>
  <c r="BF35" i="7"/>
  <c r="BF36" i="7" s="1"/>
  <c r="BG35" i="7"/>
  <c r="BG36" i="7" s="1"/>
  <c r="BP35" i="7"/>
  <c r="BP36" i="7" s="1"/>
  <c r="BR35" i="7"/>
  <c r="BR36" i="7" s="1"/>
  <c r="BH35" i="7" l="1"/>
  <c r="BH36" i="7" s="1"/>
  <c r="BC35" i="7"/>
  <c r="BC36" i="7" s="1"/>
  <c r="AZ35" i="7"/>
  <c r="AZ36" i="7" s="1"/>
  <c r="BL35" i="7"/>
  <c r="BL36" i="7" s="1"/>
  <c r="BD35" i="7"/>
  <c r="BD36" i="7" s="1"/>
  <c r="BQ35" i="7"/>
  <c r="BQ36" i="7" s="1"/>
  <c r="AH25" i="7" s="1"/>
  <c r="AX35" i="7"/>
  <c r="AX36" i="7" s="1"/>
  <c r="BB35" i="7"/>
  <c r="BB36" i="7" s="1"/>
  <c r="BT35" i="7"/>
  <c r="BT36" i="7" s="1"/>
  <c r="AH25" i="1"/>
</calcChain>
</file>

<file path=xl/sharedStrings.xml><?xml version="1.0" encoding="utf-8"?>
<sst xmlns="http://schemas.openxmlformats.org/spreadsheetml/2006/main" count="1552" uniqueCount="758">
  <si>
    <t>フリガナ</t>
    <phoneticPr fontId="1"/>
  </si>
  <si>
    <t>申込者氏名</t>
    <rPh sb="0" eb="3">
      <t>モウシコミシャ</t>
    </rPh>
    <rPh sb="3" eb="5">
      <t>シメイ</t>
    </rPh>
    <phoneticPr fontId="1"/>
  </si>
  <si>
    <t>生年月日</t>
    <rPh sb="0" eb="2">
      <t>セイネン</t>
    </rPh>
    <rPh sb="2" eb="4">
      <t>ガッピ</t>
    </rPh>
    <phoneticPr fontId="1"/>
  </si>
  <si>
    <t>現住所</t>
    <rPh sb="0" eb="3">
      <t>ゲンジュウショ</t>
    </rPh>
    <phoneticPr fontId="1"/>
  </si>
  <si>
    <t>（</t>
    <phoneticPr fontId="1"/>
  </si>
  <si>
    <t>－</t>
    <phoneticPr fontId="1"/>
  </si>
  <si>
    <t>）</t>
    <phoneticPr fontId="1"/>
  </si>
  <si>
    <t>電話番号</t>
    <rPh sb="0" eb="2">
      <t>デンワ</t>
    </rPh>
    <rPh sb="2" eb="4">
      <t>バンゴウ</t>
    </rPh>
    <phoneticPr fontId="1"/>
  </si>
  <si>
    <t>自宅</t>
    <rPh sb="0" eb="2">
      <t>ジタク</t>
    </rPh>
    <phoneticPr fontId="1"/>
  </si>
  <si>
    <t>携帯</t>
    <rPh sb="0" eb="2">
      <t>ケイタイ</t>
    </rPh>
    <phoneticPr fontId="1"/>
  </si>
  <si>
    <t>年</t>
    <rPh sb="0" eb="1">
      <t>トシ</t>
    </rPh>
    <phoneticPr fontId="1"/>
  </si>
  <si>
    <t>月</t>
    <rPh sb="0" eb="1">
      <t>ガツ</t>
    </rPh>
    <phoneticPr fontId="1"/>
  </si>
  <si>
    <t>日</t>
    <rPh sb="0" eb="1">
      <t>ニチ</t>
    </rPh>
    <phoneticPr fontId="1"/>
  </si>
  <si>
    <t>歳）</t>
    <rPh sb="0" eb="1">
      <t>サイ</t>
    </rPh>
    <phoneticPr fontId="1"/>
  </si>
  <si>
    <t>昭和</t>
  </si>
  <si>
    <t>単位制受講経験</t>
    <rPh sb="0" eb="3">
      <t>タンイセイ</t>
    </rPh>
    <rPh sb="3" eb="5">
      <t>ジュコウ</t>
    </rPh>
    <rPh sb="5" eb="7">
      <t>ケイケン</t>
    </rPh>
    <phoneticPr fontId="1"/>
  </si>
  <si>
    <t>〒</t>
    <phoneticPr fontId="1"/>
  </si>
  <si>
    <t>古典探究前</t>
    <rPh sb="0" eb="2">
      <t>コテン</t>
    </rPh>
    <rPh sb="2" eb="4">
      <t>タンキュウ</t>
    </rPh>
    <rPh sb="4" eb="5">
      <t>ゼン</t>
    </rPh>
    <phoneticPr fontId="4"/>
  </si>
  <si>
    <t>公共</t>
    <rPh sb="0" eb="2">
      <t>コウキョウ</t>
    </rPh>
    <phoneticPr fontId="4"/>
  </si>
  <si>
    <t>科学と人間生活</t>
    <rPh sb="0" eb="2">
      <t>カガク</t>
    </rPh>
    <rPh sb="3" eb="5">
      <t>ニンゲン</t>
    </rPh>
    <rPh sb="5" eb="7">
      <t>セイカツ</t>
    </rPh>
    <phoneticPr fontId="4"/>
  </si>
  <si>
    <t>論理国語前</t>
    <rPh sb="0" eb="2">
      <t>ロンリ</t>
    </rPh>
    <rPh sb="2" eb="4">
      <t>コクゴ</t>
    </rPh>
    <rPh sb="4" eb="5">
      <t>ゼン</t>
    </rPh>
    <phoneticPr fontId="4"/>
  </si>
  <si>
    <t>歴史総合</t>
    <rPh sb="0" eb="2">
      <t>レキシ</t>
    </rPh>
    <rPh sb="2" eb="4">
      <t>ソウゴウ</t>
    </rPh>
    <phoneticPr fontId="4"/>
  </si>
  <si>
    <t>基礎ロシア語</t>
    <rPh sb="0" eb="2">
      <t>キソ</t>
    </rPh>
    <rPh sb="5" eb="6">
      <t>ゴ</t>
    </rPh>
    <phoneticPr fontId="4"/>
  </si>
  <si>
    <t>倫理</t>
  </si>
  <si>
    <t>地理総合</t>
    <rPh sb="2" eb="4">
      <t>ソウゴウ</t>
    </rPh>
    <phoneticPr fontId="4"/>
  </si>
  <si>
    <t>ビジネス文書基礎</t>
    <rPh sb="4" eb="6">
      <t>ブンショ</t>
    </rPh>
    <rPh sb="6" eb="8">
      <t>キソ</t>
    </rPh>
    <phoneticPr fontId="4"/>
  </si>
  <si>
    <t>地理総合</t>
    <rPh sb="0" eb="2">
      <t>チリ</t>
    </rPh>
    <rPh sb="2" eb="4">
      <t>ソウゴウ</t>
    </rPh>
    <phoneticPr fontId="4"/>
  </si>
  <si>
    <t>基礎中国語</t>
    <rPh sb="0" eb="2">
      <t>キソ</t>
    </rPh>
    <rPh sb="2" eb="5">
      <t>チュウゴクゴ</t>
    </rPh>
    <phoneticPr fontId="4"/>
  </si>
  <si>
    <t>文学国語前</t>
    <rPh sb="0" eb="2">
      <t>ブンガク</t>
    </rPh>
    <rPh sb="2" eb="4">
      <t>コクゴ</t>
    </rPh>
    <rPh sb="4" eb="5">
      <t>ゼン</t>
    </rPh>
    <phoneticPr fontId="4"/>
  </si>
  <si>
    <t>数学Ⅰ基礎Ｙ</t>
    <rPh sb="1" eb="2">
      <t>ガク</t>
    </rPh>
    <phoneticPr fontId="4"/>
  </si>
  <si>
    <t>論理・表現Ⅰ</t>
    <rPh sb="0" eb="2">
      <t>ロンリ</t>
    </rPh>
    <rPh sb="3" eb="5">
      <t>ヒョウゲン</t>
    </rPh>
    <phoneticPr fontId="4"/>
  </si>
  <si>
    <t>論理・表現Ⅱ</t>
    <rPh sb="0" eb="2">
      <t>ロンリ</t>
    </rPh>
    <rPh sb="3" eb="5">
      <t>ヒョウゲン</t>
    </rPh>
    <phoneticPr fontId="4"/>
  </si>
  <si>
    <t>古典探究後</t>
    <rPh sb="0" eb="2">
      <t>コテン</t>
    </rPh>
    <rPh sb="2" eb="4">
      <t>タンキュウ</t>
    </rPh>
    <rPh sb="4" eb="5">
      <t>クナシリ</t>
    </rPh>
    <phoneticPr fontId="4"/>
  </si>
  <si>
    <t>倫理</t>
    <rPh sb="0" eb="2">
      <t>リンリ</t>
    </rPh>
    <phoneticPr fontId="4"/>
  </si>
  <si>
    <t>論理国語後</t>
    <rPh sb="0" eb="2">
      <t>ロンリ</t>
    </rPh>
    <rPh sb="2" eb="4">
      <t>コクゴ</t>
    </rPh>
    <rPh sb="4" eb="5">
      <t>ノチ</t>
    </rPh>
    <phoneticPr fontId="4"/>
  </si>
  <si>
    <t>文学国語後</t>
    <rPh sb="0" eb="2">
      <t>ブンガク</t>
    </rPh>
    <rPh sb="2" eb="4">
      <t>コクゴ</t>
    </rPh>
    <rPh sb="4" eb="5">
      <t>ノチ</t>
    </rPh>
    <phoneticPr fontId="4"/>
  </si>
  <si>
    <t>数学Ⅰ基礎Ｘ</t>
    <rPh sb="1" eb="2">
      <t>ガク</t>
    </rPh>
    <phoneticPr fontId="4"/>
  </si>
  <si>
    <t>総合英語ⅠＡ</t>
    <rPh sb="0" eb="2">
      <t>ソウゴウ</t>
    </rPh>
    <rPh sb="2" eb="4">
      <t>エイゴ</t>
    </rPh>
    <phoneticPr fontId="4"/>
  </si>
  <si>
    <t>論理・表現Ⅲ</t>
    <rPh sb="0" eb="2">
      <t>ロンリ</t>
    </rPh>
    <rPh sb="3" eb="5">
      <t>ヒョウゲン</t>
    </rPh>
    <phoneticPr fontId="4"/>
  </si>
  <si>
    <t>ビジネス計算</t>
    <rPh sb="4" eb="6">
      <t>ケイサン</t>
    </rPh>
    <phoneticPr fontId="4"/>
  </si>
  <si>
    <t>0161124-110</t>
  </si>
  <si>
    <t>0311024-110</t>
  </si>
  <si>
    <t>0511024-110</t>
  </si>
  <si>
    <t>前期月・木２校</t>
  </si>
  <si>
    <t>0131124-120</t>
  </si>
  <si>
    <t>0231024-120</t>
  </si>
  <si>
    <t>0331124-120</t>
  </si>
  <si>
    <t>前期月・木３校</t>
  </si>
  <si>
    <t>0321024-130</t>
  </si>
  <si>
    <t>0511024-130</t>
  </si>
  <si>
    <t>前期月・木４校</t>
  </si>
  <si>
    <t>0211024-140</t>
  </si>
  <si>
    <t>0511024-140</t>
  </si>
  <si>
    <t>2392024-140</t>
  </si>
  <si>
    <t>前期月・木５校</t>
  </si>
  <si>
    <t>0211024-150</t>
  </si>
  <si>
    <t>0892024-150</t>
  </si>
  <si>
    <t>前期月・木６校</t>
  </si>
  <si>
    <t>0311024-160</t>
  </si>
  <si>
    <t>前期火・金１校</t>
  </si>
  <si>
    <t>0141124-410</t>
  </si>
  <si>
    <t>0231024-410</t>
  </si>
  <si>
    <t>0311024-410</t>
  </si>
  <si>
    <t>0411124-410</t>
  </si>
  <si>
    <t>前期火・金２校</t>
  </si>
  <si>
    <t>0231024-420</t>
  </si>
  <si>
    <t>0331224-420</t>
  </si>
  <si>
    <t>0841024-420</t>
  </si>
  <si>
    <t>前期火・金３校</t>
  </si>
  <si>
    <t>0851024-430</t>
  </si>
  <si>
    <t>前期火・金５校</t>
  </si>
  <si>
    <t>0231024-450</t>
  </si>
  <si>
    <t>0511024-450</t>
  </si>
  <si>
    <t>前期火・金６校</t>
  </si>
  <si>
    <t>0161224-210</t>
  </si>
  <si>
    <t>0321024-210</t>
  </si>
  <si>
    <t>0511024-210</t>
  </si>
  <si>
    <t>0131224-220</t>
  </si>
  <si>
    <t>0211024-220</t>
  </si>
  <si>
    <t>0511024-220</t>
  </si>
  <si>
    <t>0331124-230</t>
  </si>
  <si>
    <t>0892024-250</t>
  </si>
  <si>
    <t>0211024-260</t>
  </si>
  <si>
    <t>0411124-260</t>
  </si>
  <si>
    <t>後期火・金１校</t>
  </si>
  <si>
    <t>0141224-510</t>
  </si>
  <si>
    <t>0311024-510</t>
  </si>
  <si>
    <t>0411024-510</t>
  </si>
  <si>
    <t>後期火・金２校</t>
  </si>
  <si>
    <t>0231024-520</t>
  </si>
  <si>
    <t>0311024-520</t>
  </si>
  <si>
    <t>0841024-520</t>
  </si>
  <si>
    <t>後期火・金３校</t>
  </si>
  <si>
    <t>0211024-530</t>
  </si>
  <si>
    <t>0321024-530</t>
  </si>
  <si>
    <t>0851024-530</t>
  </si>
  <si>
    <t>後期火・金５校</t>
  </si>
  <si>
    <t>0231024-550</t>
  </si>
  <si>
    <t>後期火・金６校</t>
  </si>
  <si>
    <t>通年月・木１校</t>
  </si>
  <si>
    <t>0251024-010</t>
  </si>
  <si>
    <t>0812024-010</t>
  </si>
  <si>
    <t>通年月・木２校</t>
  </si>
  <si>
    <t>0241024-020</t>
  </si>
  <si>
    <t>0811024-020</t>
  </si>
  <si>
    <t>0822024-020</t>
  </si>
  <si>
    <t>通年月・木３校</t>
  </si>
  <si>
    <t>0221024-030</t>
  </si>
  <si>
    <t>0821024-030</t>
  </si>
  <si>
    <t>2355024-030</t>
  </si>
  <si>
    <t>通年月・木４校</t>
  </si>
  <si>
    <t>0241024-040</t>
  </si>
  <si>
    <t>0822024-040</t>
  </si>
  <si>
    <t>通年月・木５校</t>
  </si>
  <si>
    <t>0812024-050</t>
  </si>
  <si>
    <t>0831024-320</t>
  </si>
  <si>
    <t>通年火・金３校</t>
  </si>
  <si>
    <t>0251024-330</t>
  </si>
  <si>
    <t>0812024-330</t>
  </si>
  <si>
    <t>通年水１校</t>
  </si>
  <si>
    <t>0211024-610</t>
  </si>
  <si>
    <t>0311024-610</t>
  </si>
  <si>
    <t>3310024-610</t>
  </si>
  <si>
    <t>通年水２校</t>
  </si>
  <si>
    <t>0231024-620</t>
  </si>
  <si>
    <t>0861024-620</t>
  </si>
  <si>
    <t>通年金４校</t>
  </si>
  <si>
    <t>0321024-640</t>
  </si>
  <si>
    <t>2391024-640</t>
  </si>
  <si>
    <t>後期月・木１校</t>
  </si>
  <si>
    <t>後期月・木２校</t>
    <rPh sb="0" eb="1">
      <t>アト</t>
    </rPh>
    <phoneticPr fontId="1"/>
  </si>
  <si>
    <t>後期月・木３校</t>
    <rPh sb="0" eb="1">
      <t>アト</t>
    </rPh>
    <phoneticPr fontId="1"/>
  </si>
  <si>
    <t>後期月・木４校</t>
    <rPh sb="0" eb="1">
      <t>アト</t>
    </rPh>
    <phoneticPr fontId="1"/>
  </si>
  <si>
    <t>後期月・木５校</t>
    <rPh sb="0" eb="1">
      <t>アト</t>
    </rPh>
    <phoneticPr fontId="1"/>
  </si>
  <si>
    <t>後期月・木６校</t>
    <rPh sb="0" eb="1">
      <t>アト</t>
    </rPh>
    <phoneticPr fontId="1"/>
  </si>
  <si>
    <t>期間</t>
    <rPh sb="0" eb="2">
      <t>キカン</t>
    </rPh>
    <phoneticPr fontId="1"/>
  </si>
  <si>
    <t>曜日</t>
    <rPh sb="0" eb="2">
      <t>ヨウビ</t>
    </rPh>
    <phoneticPr fontId="1"/>
  </si>
  <si>
    <t>校時</t>
    <rPh sb="0" eb="1">
      <t>コウ</t>
    </rPh>
    <rPh sb="1" eb="2">
      <t>ジ</t>
    </rPh>
    <phoneticPr fontId="1"/>
  </si>
  <si>
    <t>講座名</t>
    <rPh sb="0" eb="3">
      <t>コウザメイ</t>
    </rPh>
    <phoneticPr fontId="1"/>
  </si>
  <si>
    <t>単位</t>
    <rPh sb="0" eb="2">
      <t>タンイ</t>
    </rPh>
    <phoneticPr fontId="1"/>
  </si>
  <si>
    <t>講座番号</t>
    <rPh sb="0" eb="2">
      <t>コウザ</t>
    </rPh>
    <rPh sb="2" eb="4">
      <t>バンゴウ</t>
    </rPh>
    <phoneticPr fontId="1"/>
  </si>
  <si>
    <t>前期月・木１校</t>
    <phoneticPr fontId="1"/>
  </si>
  <si>
    <t>後期月・木１校コード</t>
  </si>
  <si>
    <t>後期月・木２校コード</t>
  </si>
  <si>
    <t>後期月・木３校コード</t>
  </si>
  <si>
    <t>後期月・木４校コード</t>
  </si>
  <si>
    <t>後期月・木５校コード</t>
  </si>
  <si>
    <t>後期月・木６校コード</t>
  </si>
  <si>
    <t>前期月・木１校コード</t>
  </si>
  <si>
    <t>前期月・木２校コード</t>
  </si>
  <si>
    <t>前期月・木３校コード</t>
  </si>
  <si>
    <t>前期月・木４校コード</t>
  </si>
  <si>
    <t>前期月・木５校コード</t>
  </si>
  <si>
    <t>前期月・木６校コード</t>
  </si>
  <si>
    <t>前期火・金１校コード</t>
  </si>
  <si>
    <t>前期火・金２校コード</t>
  </si>
  <si>
    <t>前期火・金３校コード</t>
  </si>
  <si>
    <t>前期火・金５校コード</t>
  </si>
  <si>
    <t>前期火・金６校コード</t>
  </si>
  <si>
    <t>後期火・金１校コード</t>
  </si>
  <si>
    <t>後期火・金２校コード</t>
  </si>
  <si>
    <t>後期火・金３校コード</t>
  </si>
  <si>
    <t>後期火・金５校コード</t>
  </si>
  <si>
    <t>後期火・金６校コード</t>
  </si>
  <si>
    <t>通年月・木１校コード</t>
  </si>
  <si>
    <t>通年月・木２校コード</t>
  </si>
  <si>
    <t>通年月・木３校コード</t>
  </si>
  <si>
    <t>通年月・木４校コード</t>
  </si>
  <si>
    <t>通年月・木５校コード</t>
  </si>
  <si>
    <t>通年火・金３校コード</t>
  </si>
  <si>
    <t>通年水１校コード</t>
  </si>
  <si>
    <t>通年水２校コード</t>
  </si>
  <si>
    <t>通年金４校コード</t>
  </si>
  <si>
    <t>世界史探究＊</t>
    <rPh sb="0" eb="3">
      <t>セカイシ</t>
    </rPh>
    <rPh sb="3" eb="5">
      <t>タンキュウ</t>
    </rPh>
    <phoneticPr fontId="4"/>
  </si>
  <si>
    <t>英語コミュⅠ基礎＊</t>
    <rPh sb="0" eb="2">
      <t>エイゴ</t>
    </rPh>
    <rPh sb="6" eb="8">
      <t>キソ</t>
    </rPh>
    <phoneticPr fontId="4"/>
  </si>
  <si>
    <t>日本史探究＊</t>
    <rPh sb="0" eb="3">
      <t>ニホンシ</t>
    </rPh>
    <rPh sb="3" eb="5">
      <t>タンキュウ</t>
    </rPh>
    <phoneticPr fontId="4"/>
  </si>
  <si>
    <t>英語コミュⅠ＊</t>
    <rPh sb="0" eb="2">
      <t>エイゴ</t>
    </rPh>
    <phoneticPr fontId="4"/>
  </si>
  <si>
    <t>英語コミュⅡ基礎＊</t>
    <rPh sb="6" eb="8">
      <t>キソ</t>
    </rPh>
    <phoneticPr fontId="4"/>
  </si>
  <si>
    <t>地理探究＊</t>
    <rPh sb="2" eb="4">
      <t>タンキュウ</t>
    </rPh>
    <phoneticPr fontId="4"/>
  </si>
  <si>
    <t>英語コミュⅡ＊</t>
    <phoneticPr fontId="1"/>
  </si>
  <si>
    <t>簿記Ⅰ＊</t>
    <phoneticPr fontId="1"/>
  </si>
  <si>
    <t>英語コミュⅠ基礎＊</t>
    <phoneticPr fontId="1"/>
  </si>
  <si>
    <t>英語コミュⅢ＊</t>
    <phoneticPr fontId="1"/>
  </si>
  <si>
    <t>世界史探究＊</t>
    <rPh sb="3" eb="5">
      <t>タンキュウ</t>
    </rPh>
    <phoneticPr fontId="4"/>
  </si>
  <si>
    <t xml:space="preserve"> </t>
    <phoneticPr fontId="1"/>
  </si>
  <si>
    <t>前期＿月・木</t>
    <rPh sb="0" eb="2">
      <t>ゼンキ</t>
    </rPh>
    <rPh sb="3" eb="4">
      <t>ゲツ</t>
    </rPh>
    <rPh sb="5" eb="6">
      <t>キ</t>
    </rPh>
    <phoneticPr fontId="1"/>
  </si>
  <si>
    <t>前期＿火・金</t>
    <rPh sb="0" eb="2">
      <t>ゼンキ</t>
    </rPh>
    <rPh sb="3" eb="4">
      <t>ヒ</t>
    </rPh>
    <rPh sb="5" eb="6">
      <t>キン</t>
    </rPh>
    <phoneticPr fontId="1"/>
  </si>
  <si>
    <t>後期＿月・木</t>
    <rPh sb="0" eb="2">
      <t>コウキ</t>
    </rPh>
    <rPh sb="3" eb="4">
      <t>ゲツ</t>
    </rPh>
    <rPh sb="5" eb="6">
      <t>キ</t>
    </rPh>
    <phoneticPr fontId="1"/>
  </si>
  <si>
    <t>後期＿火・金</t>
    <rPh sb="0" eb="2">
      <t>コウキ</t>
    </rPh>
    <rPh sb="3" eb="4">
      <t>ヒ</t>
    </rPh>
    <rPh sb="5" eb="6">
      <t>キン</t>
    </rPh>
    <phoneticPr fontId="1"/>
  </si>
  <si>
    <t>　</t>
    <phoneticPr fontId="1"/>
  </si>
  <si>
    <t>名前の定義（前期＿月・木１校、後期＿火・金３校などの定義名）は、講座番号を検索するためのＶＬＯＯＫＵＰで使用している。各表７つまでの範囲で設定している　例：前期＿月・木１校の定義はＢ５：Ｃ１１</t>
    <rPh sb="0" eb="2">
      <t>ナマエ</t>
    </rPh>
    <rPh sb="3" eb="5">
      <t>テイギ</t>
    </rPh>
    <rPh sb="15" eb="16">
      <t>アト</t>
    </rPh>
    <rPh sb="18" eb="19">
      <t>ヒ</t>
    </rPh>
    <rPh sb="20" eb="21">
      <t>キン</t>
    </rPh>
    <rPh sb="26" eb="28">
      <t>テイギ</t>
    </rPh>
    <rPh sb="28" eb="29">
      <t>ナ</t>
    </rPh>
    <rPh sb="32" eb="34">
      <t>コウザ</t>
    </rPh>
    <rPh sb="34" eb="36">
      <t>バンゴウ</t>
    </rPh>
    <rPh sb="37" eb="39">
      <t>ケンサク</t>
    </rPh>
    <rPh sb="52" eb="54">
      <t>シヨウ</t>
    </rPh>
    <rPh sb="59" eb="60">
      <t>カク</t>
    </rPh>
    <rPh sb="60" eb="61">
      <t>ヒョウ</t>
    </rPh>
    <rPh sb="66" eb="68">
      <t>ハンイ</t>
    </rPh>
    <rPh sb="69" eb="71">
      <t>セッテイ</t>
    </rPh>
    <rPh sb="76" eb="77">
      <t>レイ</t>
    </rPh>
    <rPh sb="78" eb="80">
      <t>ゼンキ</t>
    </rPh>
    <rPh sb="81" eb="82">
      <t>ゲツ</t>
    </rPh>
    <rPh sb="83" eb="84">
      <t>キ</t>
    </rPh>
    <rPh sb="85" eb="86">
      <t>コウ</t>
    </rPh>
    <rPh sb="87" eb="89">
      <t>テイギ</t>
    </rPh>
    <phoneticPr fontId="1"/>
  </si>
  <si>
    <t>①申込者情報</t>
    <rPh sb="1" eb="4">
      <t>モウシコミシャ</t>
    </rPh>
    <rPh sb="4" eb="6">
      <t>ジョウホウ</t>
    </rPh>
    <phoneticPr fontId="1"/>
  </si>
  <si>
    <t>（４／１現在で満</t>
    <rPh sb="4" eb="6">
      <t>ゲンザイ</t>
    </rPh>
    <rPh sb="7" eb="8">
      <t>マン</t>
    </rPh>
    <phoneticPr fontId="1"/>
  </si>
  <si>
    <t>健康状態</t>
    <rPh sb="0" eb="2">
      <t>ケンコウ</t>
    </rPh>
    <rPh sb="2" eb="4">
      <t>ジョウタイ</t>
    </rPh>
    <phoneticPr fontId="1"/>
  </si>
  <si>
    <t>メールアドレス</t>
    <phoneticPr fontId="1"/>
  </si>
  <si>
    <t>※　講座名に＊が付いているのは４単位の講座です</t>
    <phoneticPr fontId="1"/>
  </si>
  <si>
    <t>②受講希望講座申請</t>
    <rPh sb="1" eb="3">
      <t>ジュコウ</t>
    </rPh>
    <rPh sb="3" eb="5">
      <t>キボウ</t>
    </rPh>
    <rPh sb="5" eb="7">
      <t>コウザ</t>
    </rPh>
    <rPh sb="7" eb="9">
      <t>シンセイ</t>
    </rPh>
    <phoneticPr fontId="1"/>
  </si>
  <si>
    <t>講座の受講を希望します</t>
    <rPh sb="0" eb="2">
      <t>コウザ</t>
    </rPh>
    <rPh sb="3" eb="5">
      <t>ジュコウ</t>
    </rPh>
    <rPh sb="6" eb="8">
      <t>キボウ</t>
    </rPh>
    <phoneticPr fontId="1"/>
  </si>
  <si>
    <t>※申込者情報および受講希望講座申請の太枠内を入力してください。</t>
    <rPh sb="1" eb="4">
      <t>モウシコミシャ</t>
    </rPh>
    <rPh sb="4" eb="6">
      <t>ジョウホウ</t>
    </rPh>
    <rPh sb="9" eb="11">
      <t>ジュコウ</t>
    </rPh>
    <rPh sb="11" eb="13">
      <t>キボウ</t>
    </rPh>
    <rPh sb="13" eb="15">
      <t>コウザ</t>
    </rPh>
    <rPh sb="15" eb="17">
      <t>シンセイ</t>
    </rPh>
    <rPh sb="18" eb="21">
      <t>フトワクナイ</t>
    </rPh>
    <rPh sb="22" eb="24">
      <t>ニュウリョク</t>
    </rPh>
    <phoneticPr fontId="1"/>
  </si>
  <si>
    <t>－</t>
    <phoneticPr fontId="1"/>
  </si>
  <si>
    <t>通学方法</t>
    <rPh sb="0" eb="2">
      <t>ツウガク</t>
    </rPh>
    <rPh sb="2" eb="4">
      <t>ホウホウ</t>
    </rPh>
    <phoneticPr fontId="1"/>
  </si>
  <si>
    <t>夏季</t>
    <rPh sb="0" eb="2">
      <t>カキ</t>
    </rPh>
    <phoneticPr fontId="1"/>
  </si>
  <si>
    <t>冬季</t>
    <rPh sb="0" eb="2">
      <t>トウキ</t>
    </rPh>
    <phoneticPr fontId="1"/>
  </si>
  <si>
    <t>優先順位</t>
    <rPh sb="0" eb="2">
      <t>ユウセン</t>
    </rPh>
    <rPh sb="2" eb="4">
      <t>ジュンイ</t>
    </rPh>
    <phoneticPr fontId="1"/>
  </si>
  <si>
    <t>上記、申請のうち、優先順位の順番で</t>
    <rPh sb="0" eb="2">
      <t>ジョウキ</t>
    </rPh>
    <rPh sb="3" eb="5">
      <t>シンセイ</t>
    </rPh>
    <rPh sb="9" eb="11">
      <t>ユウセン</t>
    </rPh>
    <rPh sb="11" eb="13">
      <t>ジュンイ</t>
    </rPh>
    <rPh sb="14" eb="16">
      <t>ジュンバン</t>
    </rPh>
    <phoneticPr fontId="1"/>
  </si>
  <si>
    <t>№</t>
    <phoneticPr fontId="1"/>
  </si>
  <si>
    <t>（学校記入）</t>
    <rPh sb="1" eb="3">
      <t>ガッコウ</t>
    </rPh>
    <rPh sb="3" eb="5">
      <t>キニュウ</t>
    </rPh>
    <phoneticPr fontId="1"/>
  </si>
  <si>
    <t>写真貼付</t>
    <rPh sb="0" eb="2">
      <t>シャシン</t>
    </rPh>
    <rPh sb="2" eb="4">
      <t>テンプ</t>
    </rPh>
    <phoneticPr fontId="1"/>
  </si>
  <si>
    <t>各表はテーブルとし、濃紺タイトルを定義名で使用している。</t>
    <rPh sb="0" eb="1">
      <t>カク</t>
    </rPh>
    <rPh sb="1" eb="2">
      <t>ヒョウ</t>
    </rPh>
    <rPh sb="10" eb="12">
      <t>ノウコン</t>
    </rPh>
    <rPh sb="17" eb="19">
      <t>テイギ</t>
    </rPh>
    <rPh sb="19" eb="20">
      <t>メイ</t>
    </rPh>
    <rPh sb="21" eb="23">
      <t>シヨウ</t>
    </rPh>
    <phoneticPr fontId="1"/>
  </si>
  <si>
    <t>北海道有朋高等学校　単位制課程</t>
    <rPh sb="0" eb="3">
      <t>ホッカイドウ</t>
    </rPh>
    <rPh sb="3" eb="5">
      <t>アリトモ</t>
    </rPh>
    <rPh sb="5" eb="7">
      <t>コウトウ</t>
    </rPh>
    <rPh sb="7" eb="9">
      <t>ガッコウ</t>
    </rPh>
    <rPh sb="10" eb="13">
      <t>タンイセイ</t>
    </rPh>
    <rPh sb="13" eb="15">
      <t>カテイ</t>
    </rPh>
    <phoneticPr fontId="1"/>
  </si>
  <si>
    <t>「有」の場合、
ＩＤ番号を入力してください→</t>
    <phoneticPr fontId="1"/>
  </si>
  <si>
    <t>令和７年度　＜単位制課程＞　一部科目履修【申込書】</t>
    <rPh sb="0" eb="2">
      <t>レイワ</t>
    </rPh>
    <rPh sb="3" eb="5">
      <t>ネンド</t>
    </rPh>
    <rPh sb="7" eb="10">
      <t>タンイセイ</t>
    </rPh>
    <rPh sb="10" eb="12">
      <t>カテイ</t>
    </rPh>
    <rPh sb="14" eb="16">
      <t>イチブ</t>
    </rPh>
    <rPh sb="16" eb="18">
      <t>カモク</t>
    </rPh>
    <rPh sb="18" eb="20">
      <t>リシュウ</t>
    </rPh>
    <rPh sb="21" eb="24">
      <t>モウシコミショ</t>
    </rPh>
    <phoneticPr fontId="1"/>
  </si>
  <si>
    <t>月</t>
    <rPh sb="0" eb="1">
      <t>ゲツ</t>
    </rPh>
    <phoneticPr fontId="1"/>
  </si>
  <si>
    <t>火</t>
    <rPh sb="0" eb="1">
      <t>ヒ</t>
    </rPh>
    <phoneticPr fontId="1"/>
  </si>
  <si>
    <t>水</t>
    <rPh sb="0" eb="1">
      <t>スイ</t>
    </rPh>
    <phoneticPr fontId="1"/>
  </si>
  <si>
    <t>木</t>
    <rPh sb="0" eb="1">
      <t>キ</t>
    </rPh>
    <phoneticPr fontId="1"/>
  </si>
  <si>
    <t>金</t>
    <rPh sb="0" eb="1">
      <t>キン</t>
    </rPh>
    <phoneticPr fontId="1"/>
  </si>
  <si>
    <t>時間</t>
    <rPh sb="0" eb="2">
      <t>ジカン</t>
    </rPh>
    <phoneticPr fontId="1"/>
  </si>
  <si>
    <t>部</t>
    <rPh sb="0" eb="1">
      <t>ブ</t>
    </rPh>
    <phoneticPr fontId="1"/>
  </si>
  <si>
    <t>Ⅰ部／午前</t>
    <rPh sb="1" eb="2">
      <t>ブ</t>
    </rPh>
    <rPh sb="3" eb="5">
      <t>ゴゼン</t>
    </rPh>
    <phoneticPr fontId="1"/>
  </si>
  <si>
    <t>Ⅲ部／夜間</t>
    <rPh sb="1" eb="2">
      <t>ブ</t>
    </rPh>
    <rPh sb="3" eb="5">
      <t>ヤカン</t>
    </rPh>
    <phoneticPr fontId="1"/>
  </si>
  <si>
    <t>Ⅱ部／午後</t>
    <rPh sb="1" eb="2">
      <t>ブ</t>
    </rPh>
    <rPh sb="3" eb="5">
      <t>ゴゴ</t>
    </rPh>
    <phoneticPr fontId="1"/>
  </si>
  <si>
    <t>～</t>
    <phoneticPr fontId="1"/>
  </si>
  <si>
    <t>　　　昼　　　　　食</t>
    <rPh sb="3" eb="4">
      <t>ヒル</t>
    </rPh>
    <rPh sb="9" eb="10">
      <t>ショク</t>
    </rPh>
    <phoneticPr fontId="1"/>
  </si>
  <si>
    <t>　　　夕　　　　　食</t>
    <rPh sb="3" eb="4">
      <t>ユウ</t>
    </rPh>
    <rPh sb="9" eb="10">
      <t>ショク</t>
    </rPh>
    <phoneticPr fontId="1"/>
  </si>
  <si>
    <t>１０月最初の授業～後期卒業考査前まで</t>
    <rPh sb="2" eb="3">
      <t>ガツ</t>
    </rPh>
    <rPh sb="3" eb="5">
      <t>サイショ</t>
    </rPh>
    <rPh sb="6" eb="8">
      <t>ジュギョウ</t>
    </rPh>
    <rPh sb="9" eb="11">
      <t>コウキ</t>
    </rPh>
    <rPh sb="11" eb="13">
      <t>ソツギョウ</t>
    </rPh>
    <rPh sb="13" eb="15">
      <t>コウサ</t>
    </rPh>
    <rPh sb="15" eb="16">
      <t>マエ</t>
    </rPh>
    <phoneticPr fontId="1"/>
  </si>
  <si>
    <t>４月最初の授業～前期期末考査前まで</t>
    <rPh sb="1" eb="2">
      <t>ガツ</t>
    </rPh>
    <rPh sb="2" eb="4">
      <t>サイショ</t>
    </rPh>
    <rPh sb="5" eb="7">
      <t>ジュギョウ</t>
    </rPh>
    <rPh sb="8" eb="10">
      <t>ゼンキ</t>
    </rPh>
    <rPh sb="10" eb="12">
      <t>キマツ</t>
    </rPh>
    <rPh sb="12" eb="14">
      <t>コウサ</t>
    </rPh>
    <rPh sb="14" eb="15">
      <t>マエ</t>
    </rPh>
    <phoneticPr fontId="1"/>
  </si>
  <si>
    <t xml:space="preserve"> </t>
    <phoneticPr fontId="1"/>
  </si>
  <si>
    <t>１校</t>
    <rPh sb="1" eb="2">
      <t>コウ</t>
    </rPh>
    <phoneticPr fontId="1"/>
  </si>
  <si>
    <t>２校</t>
    <rPh sb="1" eb="2">
      <t>コウ</t>
    </rPh>
    <phoneticPr fontId="1"/>
  </si>
  <si>
    <t>３校</t>
    <rPh sb="1" eb="2">
      <t>コウ</t>
    </rPh>
    <phoneticPr fontId="1"/>
  </si>
  <si>
    <t>４校</t>
    <rPh sb="1" eb="2">
      <t>コウ</t>
    </rPh>
    <phoneticPr fontId="1"/>
  </si>
  <si>
    <t>５校</t>
    <rPh sb="1" eb="2">
      <t>コウ</t>
    </rPh>
    <phoneticPr fontId="1"/>
  </si>
  <si>
    <t>６校</t>
    <rPh sb="1" eb="2">
      <t>コウ</t>
    </rPh>
    <phoneticPr fontId="1"/>
  </si>
  <si>
    <t>前期</t>
    <rPh sb="0" eb="2">
      <t>ゼンキ</t>
    </rPh>
    <phoneticPr fontId="1"/>
  </si>
  <si>
    <t>後期</t>
    <rPh sb="0" eb="2">
      <t>コウキ</t>
    </rPh>
    <phoneticPr fontId="1"/>
  </si>
  <si>
    <t>→</t>
    <phoneticPr fontId="1"/>
  </si>
  <si>
    <t>通年月・木１校</t>
    <rPh sb="0" eb="1">
      <t>ツウ</t>
    </rPh>
    <rPh sb="2" eb="3">
      <t>ゲツ</t>
    </rPh>
    <rPh sb="4" eb="5">
      <t>キ</t>
    </rPh>
    <rPh sb="6" eb="7">
      <t>コウ</t>
    </rPh>
    <phoneticPr fontId="1"/>
  </si>
  <si>
    <t>通年月・木２校</t>
    <rPh sb="0" eb="1">
      <t>ツウ</t>
    </rPh>
    <rPh sb="2" eb="3">
      <t>ゲツ</t>
    </rPh>
    <rPh sb="4" eb="5">
      <t>キ</t>
    </rPh>
    <rPh sb="6" eb="7">
      <t>コウ</t>
    </rPh>
    <phoneticPr fontId="1"/>
  </si>
  <si>
    <t>通年月・木３校</t>
    <rPh sb="0" eb="1">
      <t>ツウ</t>
    </rPh>
    <rPh sb="2" eb="3">
      <t>ゲツ</t>
    </rPh>
    <rPh sb="4" eb="5">
      <t>キ</t>
    </rPh>
    <rPh sb="6" eb="7">
      <t>コウ</t>
    </rPh>
    <phoneticPr fontId="1"/>
  </si>
  <si>
    <t>通年月・木４校</t>
    <rPh sb="0" eb="1">
      <t>ツウ</t>
    </rPh>
    <rPh sb="2" eb="3">
      <t>ゲツ</t>
    </rPh>
    <rPh sb="4" eb="5">
      <t>キ</t>
    </rPh>
    <rPh sb="6" eb="7">
      <t>コウ</t>
    </rPh>
    <phoneticPr fontId="1"/>
  </si>
  <si>
    <t>通年月・木５校</t>
    <rPh sb="0" eb="1">
      <t>ツウ</t>
    </rPh>
    <rPh sb="2" eb="3">
      <t>ゲツ</t>
    </rPh>
    <rPh sb="4" eb="5">
      <t>キ</t>
    </rPh>
    <rPh sb="6" eb="7">
      <t>コウ</t>
    </rPh>
    <phoneticPr fontId="1"/>
  </si>
  <si>
    <t>通年月・木６校</t>
    <rPh sb="0" eb="1">
      <t>ツウ</t>
    </rPh>
    <rPh sb="2" eb="3">
      <t>ゲツ</t>
    </rPh>
    <rPh sb="4" eb="5">
      <t>キ</t>
    </rPh>
    <rPh sb="6" eb="7">
      <t>コウ</t>
    </rPh>
    <phoneticPr fontId="1"/>
  </si>
  <si>
    <t>前期月・木１校</t>
    <rPh sb="0" eb="2">
      <t>ゼンキ</t>
    </rPh>
    <rPh sb="2" eb="3">
      <t>ゲツ</t>
    </rPh>
    <rPh sb="4" eb="5">
      <t>モク</t>
    </rPh>
    <rPh sb="6" eb="7">
      <t>コウ</t>
    </rPh>
    <phoneticPr fontId="1"/>
  </si>
  <si>
    <t>前期月・木２校</t>
    <rPh sb="0" eb="2">
      <t>ゼンキ</t>
    </rPh>
    <rPh sb="2" eb="3">
      <t>ゲツ</t>
    </rPh>
    <rPh sb="4" eb="5">
      <t>モク</t>
    </rPh>
    <rPh sb="6" eb="7">
      <t>コウ</t>
    </rPh>
    <phoneticPr fontId="1"/>
  </si>
  <si>
    <t>前期月・木３校</t>
    <rPh sb="0" eb="2">
      <t>ゼンキ</t>
    </rPh>
    <rPh sb="2" eb="3">
      <t>ゲツ</t>
    </rPh>
    <rPh sb="4" eb="5">
      <t>モク</t>
    </rPh>
    <rPh sb="6" eb="7">
      <t>コウ</t>
    </rPh>
    <phoneticPr fontId="1"/>
  </si>
  <si>
    <t>前期月・木４校</t>
    <rPh sb="0" eb="2">
      <t>ゼンキ</t>
    </rPh>
    <rPh sb="2" eb="3">
      <t>ゲツ</t>
    </rPh>
    <rPh sb="4" eb="5">
      <t>モク</t>
    </rPh>
    <rPh sb="6" eb="7">
      <t>コウ</t>
    </rPh>
    <phoneticPr fontId="1"/>
  </si>
  <si>
    <t>前期月・木５校</t>
    <rPh sb="0" eb="2">
      <t>ゼンキ</t>
    </rPh>
    <rPh sb="2" eb="3">
      <t>ゲツ</t>
    </rPh>
    <rPh sb="4" eb="5">
      <t>モク</t>
    </rPh>
    <rPh sb="6" eb="7">
      <t>コウ</t>
    </rPh>
    <phoneticPr fontId="1"/>
  </si>
  <si>
    <t>前期月・木６校</t>
    <rPh sb="0" eb="2">
      <t>ゼンキ</t>
    </rPh>
    <rPh sb="2" eb="3">
      <t>ゲツ</t>
    </rPh>
    <rPh sb="4" eb="5">
      <t>モク</t>
    </rPh>
    <rPh sb="6" eb="7">
      <t>コウ</t>
    </rPh>
    <phoneticPr fontId="1"/>
  </si>
  <si>
    <t>後期月・木１校</t>
    <rPh sb="0" eb="2">
      <t>コウキ</t>
    </rPh>
    <rPh sb="2" eb="3">
      <t>ゲツ</t>
    </rPh>
    <rPh sb="4" eb="5">
      <t>モク</t>
    </rPh>
    <rPh sb="6" eb="7">
      <t>コウ</t>
    </rPh>
    <phoneticPr fontId="1"/>
  </si>
  <si>
    <t>後期月・木２校</t>
    <rPh sb="0" eb="2">
      <t>コウキ</t>
    </rPh>
    <rPh sb="2" eb="3">
      <t>ゲツ</t>
    </rPh>
    <rPh sb="4" eb="5">
      <t>モク</t>
    </rPh>
    <rPh sb="6" eb="7">
      <t>コウ</t>
    </rPh>
    <phoneticPr fontId="1"/>
  </si>
  <si>
    <t>後期月・木３校</t>
    <rPh sb="0" eb="2">
      <t>コウキ</t>
    </rPh>
    <rPh sb="2" eb="3">
      <t>ゲツ</t>
    </rPh>
    <rPh sb="4" eb="5">
      <t>モク</t>
    </rPh>
    <rPh sb="6" eb="7">
      <t>コウ</t>
    </rPh>
    <phoneticPr fontId="1"/>
  </si>
  <si>
    <t>後期月・木４校</t>
    <rPh sb="0" eb="2">
      <t>コウキ</t>
    </rPh>
    <rPh sb="2" eb="3">
      <t>ゲツ</t>
    </rPh>
    <rPh sb="4" eb="5">
      <t>モク</t>
    </rPh>
    <rPh sb="6" eb="7">
      <t>コウ</t>
    </rPh>
    <phoneticPr fontId="1"/>
  </si>
  <si>
    <t>後期月・木５校</t>
    <rPh sb="0" eb="2">
      <t>コウキ</t>
    </rPh>
    <rPh sb="2" eb="3">
      <t>ゲツ</t>
    </rPh>
    <rPh sb="4" eb="5">
      <t>モク</t>
    </rPh>
    <rPh sb="6" eb="7">
      <t>コウ</t>
    </rPh>
    <phoneticPr fontId="1"/>
  </si>
  <si>
    <t>後期月・木６校</t>
    <rPh sb="0" eb="2">
      <t>コウキ</t>
    </rPh>
    <rPh sb="2" eb="3">
      <t>ゲツ</t>
    </rPh>
    <rPh sb="4" eb="5">
      <t>モク</t>
    </rPh>
    <rPh sb="6" eb="7">
      <t>コウ</t>
    </rPh>
    <phoneticPr fontId="1"/>
  </si>
  <si>
    <t>通年火・金１校</t>
    <rPh sb="0" eb="1">
      <t>ツウ</t>
    </rPh>
    <rPh sb="2" eb="3">
      <t>カ</t>
    </rPh>
    <rPh sb="4" eb="5">
      <t>キン</t>
    </rPh>
    <rPh sb="6" eb="7">
      <t>コウ</t>
    </rPh>
    <phoneticPr fontId="1"/>
  </si>
  <si>
    <t>前期火・金１校</t>
    <rPh sb="0" eb="2">
      <t>ゼンキ</t>
    </rPh>
    <rPh sb="2" eb="3">
      <t>カ</t>
    </rPh>
    <rPh sb="4" eb="5">
      <t>キン</t>
    </rPh>
    <rPh sb="6" eb="7">
      <t>コウ</t>
    </rPh>
    <phoneticPr fontId="1"/>
  </si>
  <si>
    <t>後期火・金１校</t>
    <rPh sb="0" eb="2">
      <t>コウキ</t>
    </rPh>
    <rPh sb="2" eb="3">
      <t>カ</t>
    </rPh>
    <rPh sb="4" eb="5">
      <t>キン</t>
    </rPh>
    <rPh sb="6" eb="7">
      <t>コウ</t>
    </rPh>
    <phoneticPr fontId="1"/>
  </si>
  <si>
    <t>通年火・金２校</t>
    <rPh sb="0" eb="1">
      <t>ツウ</t>
    </rPh>
    <rPh sb="2" eb="3">
      <t>カ</t>
    </rPh>
    <rPh sb="4" eb="5">
      <t>キン</t>
    </rPh>
    <rPh sb="6" eb="7">
      <t>コウ</t>
    </rPh>
    <phoneticPr fontId="1"/>
  </si>
  <si>
    <t>通年火・金３校</t>
    <rPh sb="0" eb="1">
      <t>ツウ</t>
    </rPh>
    <rPh sb="2" eb="3">
      <t>カ</t>
    </rPh>
    <rPh sb="4" eb="5">
      <t>キン</t>
    </rPh>
    <rPh sb="6" eb="7">
      <t>コウ</t>
    </rPh>
    <phoneticPr fontId="1"/>
  </si>
  <si>
    <t>通年火・金４校</t>
    <rPh sb="0" eb="1">
      <t>ツウ</t>
    </rPh>
    <rPh sb="2" eb="3">
      <t>カ</t>
    </rPh>
    <rPh sb="4" eb="5">
      <t>キン</t>
    </rPh>
    <rPh sb="6" eb="7">
      <t>コウ</t>
    </rPh>
    <phoneticPr fontId="1"/>
  </si>
  <si>
    <t>通年火・金５校</t>
    <rPh sb="0" eb="1">
      <t>ツウ</t>
    </rPh>
    <rPh sb="2" eb="3">
      <t>カ</t>
    </rPh>
    <rPh sb="4" eb="5">
      <t>キン</t>
    </rPh>
    <rPh sb="6" eb="7">
      <t>コウ</t>
    </rPh>
    <phoneticPr fontId="1"/>
  </si>
  <si>
    <t>通年火・金６校</t>
    <rPh sb="0" eb="1">
      <t>ツウ</t>
    </rPh>
    <rPh sb="2" eb="3">
      <t>カ</t>
    </rPh>
    <rPh sb="4" eb="5">
      <t>キン</t>
    </rPh>
    <rPh sb="6" eb="7">
      <t>コウ</t>
    </rPh>
    <phoneticPr fontId="1"/>
  </si>
  <si>
    <t>前期火・金２校</t>
    <rPh sb="0" eb="2">
      <t>ゼンキ</t>
    </rPh>
    <rPh sb="2" eb="3">
      <t>カ</t>
    </rPh>
    <rPh sb="4" eb="5">
      <t>キン</t>
    </rPh>
    <rPh sb="6" eb="7">
      <t>コウ</t>
    </rPh>
    <phoneticPr fontId="1"/>
  </si>
  <si>
    <t>前期火・金３校</t>
    <rPh sb="0" eb="2">
      <t>ゼンキ</t>
    </rPh>
    <rPh sb="2" eb="3">
      <t>カ</t>
    </rPh>
    <rPh sb="4" eb="5">
      <t>キン</t>
    </rPh>
    <rPh sb="6" eb="7">
      <t>コウ</t>
    </rPh>
    <phoneticPr fontId="1"/>
  </si>
  <si>
    <t>前期火・金４校</t>
    <rPh sb="0" eb="2">
      <t>ゼンキ</t>
    </rPh>
    <rPh sb="2" eb="3">
      <t>カ</t>
    </rPh>
    <rPh sb="4" eb="5">
      <t>キン</t>
    </rPh>
    <rPh sb="6" eb="7">
      <t>コウ</t>
    </rPh>
    <phoneticPr fontId="1"/>
  </si>
  <si>
    <t>前期火・金５校</t>
    <rPh sb="0" eb="2">
      <t>ゼンキ</t>
    </rPh>
    <rPh sb="2" eb="3">
      <t>カ</t>
    </rPh>
    <rPh sb="4" eb="5">
      <t>キン</t>
    </rPh>
    <rPh sb="6" eb="7">
      <t>コウ</t>
    </rPh>
    <phoneticPr fontId="1"/>
  </si>
  <si>
    <t>前期火・金６校</t>
    <rPh sb="0" eb="2">
      <t>ゼンキ</t>
    </rPh>
    <rPh sb="2" eb="3">
      <t>カ</t>
    </rPh>
    <rPh sb="4" eb="5">
      <t>キン</t>
    </rPh>
    <rPh sb="6" eb="7">
      <t>コウ</t>
    </rPh>
    <phoneticPr fontId="1"/>
  </si>
  <si>
    <t>後期火・金２校</t>
    <rPh sb="0" eb="2">
      <t>コウキ</t>
    </rPh>
    <rPh sb="2" eb="3">
      <t>カ</t>
    </rPh>
    <rPh sb="4" eb="5">
      <t>キン</t>
    </rPh>
    <rPh sb="6" eb="7">
      <t>コウ</t>
    </rPh>
    <phoneticPr fontId="1"/>
  </si>
  <si>
    <t>後期火・金３校</t>
    <rPh sb="0" eb="2">
      <t>コウキ</t>
    </rPh>
    <rPh sb="2" eb="3">
      <t>カ</t>
    </rPh>
    <rPh sb="4" eb="5">
      <t>キン</t>
    </rPh>
    <rPh sb="6" eb="7">
      <t>コウ</t>
    </rPh>
    <phoneticPr fontId="1"/>
  </si>
  <si>
    <t>後期火・金４校</t>
    <rPh sb="0" eb="2">
      <t>コウキ</t>
    </rPh>
    <rPh sb="2" eb="3">
      <t>カ</t>
    </rPh>
    <rPh sb="4" eb="5">
      <t>キン</t>
    </rPh>
    <rPh sb="6" eb="7">
      <t>コウ</t>
    </rPh>
    <phoneticPr fontId="1"/>
  </si>
  <si>
    <t>後期火・金５校</t>
    <rPh sb="0" eb="2">
      <t>コウキ</t>
    </rPh>
    <rPh sb="2" eb="3">
      <t>カ</t>
    </rPh>
    <rPh sb="4" eb="5">
      <t>キン</t>
    </rPh>
    <rPh sb="6" eb="7">
      <t>コウ</t>
    </rPh>
    <phoneticPr fontId="1"/>
  </si>
  <si>
    <t>後期火・金６校</t>
    <rPh sb="0" eb="2">
      <t>コウキ</t>
    </rPh>
    <rPh sb="2" eb="3">
      <t>カ</t>
    </rPh>
    <rPh sb="4" eb="5">
      <t>キン</t>
    </rPh>
    <rPh sb="6" eb="7">
      <t>コウ</t>
    </rPh>
    <phoneticPr fontId="1"/>
  </si>
  <si>
    <t>-</t>
    <phoneticPr fontId="1"/>
  </si>
  <si>
    <t>※通年は前期と後期両方</t>
    <rPh sb="1" eb="3">
      <t>ツウネン</t>
    </rPh>
    <rPh sb="4" eb="6">
      <t>ゼンキ</t>
    </rPh>
    <rPh sb="7" eb="9">
      <t>コウキ</t>
    </rPh>
    <rPh sb="9" eb="11">
      <t>リョウホウ</t>
    </rPh>
    <phoneticPr fontId="1"/>
  </si>
  <si>
    <t>申込者氏名</t>
    <rPh sb="0" eb="3">
      <t>モウシコミシャ</t>
    </rPh>
    <rPh sb="3" eb="5">
      <t>シメイ</t>
    </rPh>
    <phoneticPr fontId="1"/>
  </si>
  <si>
    <t>№</t>
    <phoneticPr fontId="1"/>
  </si>
  <si>
    <t>（学校記入）</t>
    <rPh sb="1" eb="3">
      <t>ガッコウ</t>
    </rPh>
    <rPh sb="3" eb="5">
      <t>キニュウ</t>
    </rPh>
    <phoneticPr fontId="1"/>
  </si>
  <si>
    <t>前期火・金４校</t>
  </si>
  <si>
    <t>前期火・金４校コード</t>
  </si>
  <si>
    <t>後期火・金４校</t>
  </si>
  <si>
    <t>後期火・金４校コード</t>
  </si>
  <si>
    <t>通年月・木６校</t>
  </si>
  <si>
    <t>通年月・木６校コード</t>
  </si>
  <si>
    <t>通年火・金２校2</t>
  </si>
  <si>
    <t>通年火・金２校コード3</t>
  </si>
  <si>
    <t>通年火・金１校</t>
    <phoneticPr fontId="1"/>
  </si>
  <si>
    <t>通年火・金１校コード</t>
    <phoneticPr fontId="1"/>
  </si>
  <si>
    <t>通年火・金４校</t>
  </si>
  <si>
    <t>通年火・金４校コード</t>
  </si>
  <si>
    <t>通年火・金５校</t>
  </si>
  <si>
    <t>通年火・金５校コード</t>
  </si>
  <si>
    <t>通年火・金６校</t>
  </si>
  <si>
    <t>通年火・金６校コード</t>
  </si>
  <si>
    <t>通年＿月・木</t>
    <rPh sb="0" eb="2">
      <t>ツウネン</t>
    </rPh>
    <rPh sb="3" eb="4">
      <t>ゲツ</t>
    </rPh>
    <rPh sb="5" eb="6">
      <t>モク</t>
    </rPh>
    <phoneticPr fontId="1"/>
  </si>
  <si>
    <t>通年＿火・金</t>
    <rPh sb="0" eb="2">
      <t>ツウネン</t>
    </rPh>
    <rPh sb="3" eb="4">
      <t>ヒ</t>
    </rPh>
    <rPh sb="5" eb="6">
      <t>キン</t>
    </rPh>
    <phoneticPr fontId="1"/>
  </si>
  <si>
    <t>通年水３校</t>
  </si>
  <si>
    <t>通年水４校</t>
  </si>
  <si>
    <t>通年水５校</t>
  </si>
  <si>
    <t>通年水６校</t>
  </si>
  <si>
    <t>通年　水　実施無し</t>
    <rPh sb="0" eb="2">
      <t>ツウネン</t>
    </rPh>
    <rPh sb="3" eb="4">
      <t>スイ</t>
    </rPh>
    <rPh sb="5" eb="7">
      <t>ジッシ</t>
    </rPh>
    <rPh sb="7" eb="8">
      <t>ナ</t>
    </rPh>
    <phoneticPr fontId="1"/>
  </si>
  <si>
    <t>通年　金　実施無し</t>
    <rPh sb="0" eb="2">
      <t>ツウネン</t>
    </rPh>
    <rPh sb="3" eb="4">
      <t>キン</t>
    </rPh>
    <rPh sb="5" eb="7">
      <t>ジッシ</t>
    </rPh>
    <rPh sb="7" eb="8">
      <t>ナ</t>
    </rPh>
    <phoneticPr fontId="1"/>
  </si>
  <si>
    <t>通年金１校</t>
    <rPh sb="0" eb="2">
      <t>ツウネン</t>
    </rPh>
    <rPh sb="2" eb="3">
      <t>キン</t>
    </rPh>
    <rPh sb="4" eb="5">
      <t>コウ</t>
    </rPh>
    <phoneticPr fontId="1"/>
  </si>
  <si>
    <t>通年金２校</t>
    <rPh sb="0" eb="2">
      <t>ツウネン</t>
    </rPh>
    <rPh sb="2" eb="3">
      <t>キン</t>
    </rPh>
    <rPh sb="4" eb="5">
      <t>コウ</t>
    </rPh>
    <phoneticPr fontId="1"/>
  </si>
  <si>
    <t>通年金３校</t>
    <rPh sb="0" eb="2">
      <t>ツウネン</t>
    </rPh>
    <rPh sb="2" eb="3">
      <t>キン</t>
    </rPh>
    <rPh sb="4" eb="5">
      <t>コウ</t>
    </rPh>
    <phoneticPr fontId="1"/>
  </si>
  <si>
    <t>通年金５校</t>
    <rPh sb="0" eb="2">
      <t>ツウネン</t>
    </rPh>
    <rPh sb="2" eb="3">
      <t>キン</t>
    </rPh>
    <rPh sb="4" eb="5">
      <t>コウ</t>
    </rPh>
    <phoneticPr fontId="1"/>
  </si>
  <si>
    <t>通年金６校</t>
    <rPh sb="0" eb="2">
      <t>ツウネン</t>
    </rPh>
    <rPh sb="2" eb="3">
      <t>キン</t>
    </rPh>
    <rPh sb="4" eb="5">
      <t>コウ</t>
    </rPh>
    <phoneticPr fontId="1"/>
  </si>
  <si>
    <t>該当なし</t>
    <phoneticPr fontId="1"/>
  </si>
  <si>
    <t>現病歴</t>
    <rPh sb="0" eb="1">
      <t>ゲン</t>
    </rPh>
    <rPh sb="1" eb="3">
      <t>ビョウレキ</t>
    </rPh>
    <phoneticPr fontId="1"/>
  </si>
  <si>
    <t>学校生活に関わるものをご記入ください</t>
    <rPh sb="0" eb="2">
      <t>ガッコウ</t>
    </rPh>
    <rPh sb="2" eb="4">
      <t>セイカツ</t>
    </rPh>
    <rPh sb="5" eb="6">
      <t>カカ</t>
    </rPh>
    <rPh sb="12" eb="14">
      <t>キニュウ</t>
    </rPh>
    <phoneticPr fontId="1"/>
  </si>
  <si>
    <t>ＰＣ等</t>
    <rPh sb="2" eb="3">
      <t>トウ</t>
    </rPh>
    <phoneticPr fontId="1"/>
  </si>
  <si>
    <t>データの誤入力に注意してください。</t>
    <phoneticPr fontId="1"/>
  </si>
  <si>
    <t>希望する授業時間や講座が重複していないかを
確認してください。</t>
    <phoneticPr fontId="1"/>
  </si>
  <si>
    <t>希望する講座数を忘れずに選択してください。</t>
    <phoneticPr fontId="1"/>
  </si>
  <si>
    <t>印刷するときは、Ａ４縦（白色）の用紙に印刷範囲（シート）がすべて入るように印刷してください。（印刷範囲は設定済みです）</t>
    <phoneticPr fontId="1"/>
  </si>
  <si>
    <t>【通信制課程ではありません】</t>
    <rPh sb="1" eb="4">
      <t>ツウシンセイ</t>
    </rPh>
    <rPh sb="4" eb="6">
      <t>カテイ</t>
    </rPh>
    <phoneticPr fontId="1"/>
  </si>
  <si>
    <t>一部科目履修生</t>
    <rPh sb="0" eb="2">
      <t>イチブ</t>
    </rPh>
    <rPh sb="2" eb="4">
      <t>カモク</t>
    </rPh>
    <rPh sb="4" eb="6">
      <t>リシュウ</t>
    </rPh>
    <rPh sb="6" eb="7">
      <t>セイ</t>
    </rPh>
    <phoneticPr fontId="1"/>
  </si>
  <si>
    <t>募集要項</t>
    <rPh sb="0" eb="2">
      <t>ボシュウ</t>
    </rPh>
    <rPh sb="2" eb="4">
      <t>ヨウコウ</t>
    </rPh>
    <phoneticPr fontId="1"/>
  </si>
  <si>
    <t>[お願い]（申し込み前の留意事項）　</t>
    <rPh sb="6" eb="7">
      <t>モウ</t>
    </rPh>
    <rPh sb="8" eb="9">
      <t>コ</t>
    </rPh>
    <rPh sb="10" eb="11">
      <t>マエ</t>
    </rPh>
    <rPh sb="12" eb="14">
      <t>リュウイ</t>
    </rPh>
    <rPh sb="14" eb="16">
      <t>ジコウ</t>
    </rPh>
    <phoneticPr fontId="1"/>
  </si>
  <si>
    <t>　</t>
  </si>
  <si>
    <t>③　「講座内容紹介表」をよくご覧になり、学習内容や授業時間（展開時間）をよく確
　かめて、無理なく自分に適した講座を選択してください。</t>
    <rPh sb="25" eb="27">
      <t>ジュギョウ</t>
    </rPh>
    <rPh sb="30" eb="32">
      <t>テンカイ</t>
    </rPh>
    <rPh sb="32" eb="34">
      <t>ジカン</t>
    </rPh>
    <phoneticPr fontId="1"/>
  </si>
  <si>
    <t>②　講座はすべて本校生徒が優先であり、カルチャースクールや進学予備校、資格取得
　のための講習とは形態が違います。申し込みいただいても、ご要望に応えられない場　
　合があることをご理解ください。</t>
    <rPh sb="57" eb="58">
      <t>モウ</t>
    </rPh>
    <rPh sb="59" eb="60">
      <t>コ</t>
    </rPh>
    <phoneticPr fontId="1"/>
  </si>
  <si>
    <t>１　目　　的　　</t>
  </si>
  <si>
    <t>２　対 象 者　　</t>
  </si>
  <si>
    <t>３　開講講座　</t>
  </si>
  <si>
    <t>４　受講場所　</t>
  </si>
  <si>
    <t xml:space="preserve">５　費　　用 </t>
  </si>
  <si>
    <t>②教科書・教材費：各講座で異なります。また、実習費が必要な講座もあります。</t>
    <rPh sb="29" eb="31">
      <t>コウザ</t>
    </rPh>
    <phoneticPr fontId="1"/>
  </si>
  <si>
    <t>　　　　　　　</t>
    <phoneticPr fontId="1"/>
  </si>
  <si>
    <t>６　申込方法　</t>
  </si>
  <si>
    <t>７　申込期間　</t>
  </si>
  <si>
    <t>８　お問い合わせ</t>
    <rPh sb="3" eb="4">
      <t>ト</t>
    </rPh>
    <rPh sb="5" eb="6">
      <t>ア</t>
    </rPh>
    <phoneticPr fontId="1"/>
  </si>
  <si>
    <t>９　決定通知　　</t>
  </si>
  <si>
    <t>11　授業開始　</t>
  </si>
  <si>
    <t>①　一部科目履修生は、本校の正規授業で本校生徒と同じ内容を一緒に学習します。
　基礎学力充実のための講座や進学等を念頭に置いた実力練成の講座などがあり、講座
　名が似ていても学習内容が違います。　　※授業日に本校に登校して取り組みます。</t>
    <rPh sb="2" eb="4">
      <t>イチブ</t>
    </rPh>
    <rPh sb="4" eb="6">
      <t>カモク</t>
    </rPh>
    <rPh sb="6" eb="8">
      <t>リシュウ</t>
    </rPh>
    <rPh sb="8" eb="9">
      <t>セイ</t>
    </rPh>
    <rPh sb="100" eb="103">
      <t>ジュギョウビ</t>
    </rPh>
    <rPh sb="104" eb="106">
      <t>ホンコウ</t>
    </rPh>
    <rPh sb="107" eb="109">
      <t>トウコウ</t>
    </rPh>
    <rPh sb="111" eb="112">
      <t>ト</t>
    </rPh>
    <rPh sb="113" eb="114">
      <t>ク</t>
    </rPh>
    <phoneticPr fontId="1"/>
  </si>
  <si>
    <r>
      <rPr>
        <sz val="6"/>
        <color theme="1"/>
        <rFont val="ＭＳ 明朝"/>
        <family val="1"/>
        <charset val="128"/>
      </rPr>
      <t xml:space="preserve"> </t>
    </r>
    <r>
      <rPr>
        <sz val="8"/>
        <color theme="1"/>
        <rFont val="ＭＳ 明朝"/>
        <family val="1"/>
        <charset val="128"/>
      </rPr>
      <t>　</t>
    </r>
    <r>
      <rPr>
        <sz val="10"/>
        <color theme="1"/>
        <rFont val="ＭＳ 明朝"/>
        <family val="1"/>
        <charset val="128"/>
      </rPr>
      <t>「講座内容紹介表」でご確認ください。（およそ5,000円程度）</t>
    </r>
    <rPh sb="3" eb="5">
      <t>コウザ</t>
    </rPh>
    <rPh sb="5" eb="7">
      <t>ナイヨウ</t>
    </rPh>
    <rPh sb="7" eb="9">
      <t>ショウカイ</t>
    </rPh>
    <rPh sb="9" eb="10">
      <t>ヒョウ</t>
    </rPh>
    <rPh sb="13" eb="15">
      <t>カクニン</t>
    </rPh>
    <phoneticPr fontId="1"/>
  </si>
  <si>
    <t>①本校ホームページから「一部科目履修募集要項」（以下、募集要項）をダウンロードします。
　</t>
    <rPh sb="1" eb="3">
      <t>ホンコウ</t>
    </rPh>
    <rPh sb="12" eb="18">
      <t>イチブカモクリシュウ</t>
    </rPh>
    <rPh sb="18" eb="22">
      <t>ボシュウヨウコウ</t>
    </rPh>
    <rPh sb="27" eb="31">
      <t>ボシュウヨウコウ</t>
    </rPh>
    <phoneticPr fontId="1"/>
  </si>
  <si>
    <t>①郵送申込の場合：最終日必着。郵送料は申込者負担でお願いします。</t>
    <phoneticPr fontId="1"/>
  </si>
  <si>
    <t>※申し込みに際して、機器・端末等の操作に関する個別のご相談には応じられません。</t>
    <rPh sb="1" eb="2">
      <t>モウ</t>
    </rPh>
    <rPh sb="3" eb="4">
      <t>コ</t>
    </rPh>
    <rPh sb="6" eb="7">
      <t>サイ</t>
    </rPh>
    <rPh sb="10" eb="12">
      <t>キキ</t>
    </rPh>
    <rPh sb="13" eb="15">
      <t>タンマツ</t>
    </rPh>
    <rPh sb="15" eb="16">
      <t>トウ</t>
    </rPh>
    <rPh sb="17" eb="19">
      <t>ソウサ</t>
    </rPh>
    <rPh sb="20" eb="21">
      <t>カン</t>
    </rPh>
    <rPh sb="23" eb="25">
      <t>コベツ</t>
    </rPh>
    <rPh sb="27" eb="29">
      <t>ソウダン</t>
    </rPh>
    <rPh sb="31" eb="32">
      <t>オウ</t>
    </rPh>
    <phoneticPr fontId="1"/>
  </si>
  <si>
    <t>⑤　申し込みに際して、機器・端末の操作等に関する個別のご相談には応じられません
　ので、あらかじめご承知ください。</t>
    <rPh sb="2" eb="3">
      <t>モウ</t>
    </rPh>
    <rPh sb="4" eb="5">
      <t>コ</t>
    </rPh>
    <rPh sb="7" eb="8">
      <t>サイ</t>
    </rPh>
    <rPh sb="11" eb="13">
      <t>キキ</t>
    </rPh>
    <rPh sb="14" eb="16">
      <t>タンマツ</t>
    </rPh>
    <rPh sb="17" eb="19">
      <t>ソウサ</t>
    </rPh>
    <rPh sb="19" eb="20">
      <t>トウ</t>
    </rPh>
    <rPh sb="21" eb="22">
      <t>カン</t>
    </rPh>
    <rPh sb="24" eb="26">
      <t>コベツ</t>
    </rPh>
    <rPh sb="28" eb="30">
      <t>ソウダン</t>
    </rPh>
    <rPh sb="32" eb="33">
      <t>オウ</t>
    </rPh>
    <rPh sb="50" eb="52">
      <t>ショウチ</t>
    </rPh>
    <phoneticPr fontId="1"/>
  </si>
  <si>
    <t>③ＩＤカード（身分証明書）：200円 　　 ※年度ごとに全員作成します。</t>
    <rPh sb="23" eb="25">
      <t>ネンド</t>
    </rPh>
    <rPh sb="28" eb="30">
      <t>ゼンイン</t>
    </rPh>
    <rPh sb="30" eb="32">
      <t>サクセイ</t>
    </rPh>
    <phoneticPr fontId="1"/>
  </si>
  <si>
    <t>＜北海道有朋高等学校　単位制課程＞</t>
    <rPh sb="1" eb="4">
      <t>ホッカイドウ</t>
    </rPh>
    <rPh sb="4" eb="10">
      <t>ユウホウコウトウガッコウ</t>
    </rPh>
    <rPh sb="11" eb="14">
      <t>タンイセイ</t>
    </rPh>
    <rPh sb="14" eb="16">
      <t>カテイ</t>
    </rPh>
    <phoneticPr fontId="1"/>
  </si>
  <si>
    <t>※事情により欠席する場合、必ず事前連絡の上、対応指示を受けてください。</t>
    <rPh sb="22" eb="24">
      <t>タイオウ</t>
    </rPh>
    <phoneticPr fontId="1"/>
  </si>
  <si>
    <t>②持参申込の場合：受付時間　平日9:00～16:00(事務室)　　※土･日･祝日は除く。</t>
    <rPh sb="9" eb="13">
      <t>ウケツケジカン</t>
    </rPh>
    <rPh sb="14" eb="16">
      <t>ヘイジツ</t>
    </rPh>
    <phoneticPr fontId="1"/>
  </si>
  <si>
    <t>（時間）平日9:00～16:00　　※土･日･祝日は除く。</t>
    <phoneticPr fontId="1"/>
  </si>
  <si>
    <t>※一部科目履修生は、受け入れ可能な講座（授業）のみ受講できます。</t>
    <rPh sb="1" eb="8">
      <t>イチブカモクリシュウセイ</t>
    </rPh>
    <rPh sb="10" eb="11">
      <t>ウ</t>
    </rPh>
    <rPh sb="12" eb="13">
      <t>イ</t>
    </rPh>
    <rPh sb="14" eb="16">
      <t>カノウ</t>
    </rPh>
    <rPh sb="17" eb="19">
      <t>コウザ</t>
    </rPh>
    <rPh sb="20" eb="22">
      <t>ジュギョウ</t>
    </rPh>
    <rPh sb="25" eb="27">
      <t>ジュコウ</t>
    </rPh>
    <phoneticPr fontId="1"/>
  </si>
  <si>
    <t>①受講料：１単位あたり1,750円　（注）法改正により変更になる場合があります。
　　　　　２単位科目と４単位科目がありますので、「講座内容紹介表」でご確認ください。</t>
    <phoneticPr fontId="1"/>
  </si>
  <si>
    <t>ユウホウ　ハナコ</t>
    <phoneticPr fontId="1"/>
  </si>
  <si>
    <t>有朋　花子</t>
    <rPh sb="0" eb="2">
      <t>ユウホウ</t>
    </rPh>
    <rPh sb="3" eb="5">
      <t>ハナコ</t>
    </rPh>
    <phoneticPr fontId="1"/>
  </si>
  <si>
    <t xml:space="preserve">「申込書」を完成後、「時間割」シート（黄色見出し）をクリックして、時間割も上記同様に印刷してください。
</t>
    <rPh sb="1" eb="4">
      <t>モウシコミショ</t>
    </rPh>
    <rPh sb="6" eb="9">
      <t>カンセイゴ</t>
    </rPh>
    <phoneticPr fontId="1"/>
  </si>
  <si>
    <t>002</t>
    <phoneticPr fontId="1"/>
  </si>
  <si>
    <t>1234</t>
    <phoneticPr fontId="1"/>
  </si>
  <si>
    <t>札幌市北区屯田９条７丁目　1-2-3</t>
    <rPh sb="0" eb="3">
      <t>サッポロシ</t>
    </rPh>
    <rPh sb="3" eb="7">
      <t>キタクトンデン</t>
    </rPh>
    <rPh sb="8" eb="9">
      <t>ジョウ</t>
    </rPh>
    <rPh sb="10" eb="12">
      <t>チョウメ</t>
    </rPh>
    <phoneticPr fontId="1"/>
  </si>
  <si>
    <t>koukou@xyz.co.jp</t>
    <phoneticPr fontId="1"/>
  </si>
  <si>
    <t>yuho@abc.com</t>
    <phoneticPr fontId="1"/>
  </si>
  <si>
    <r>
      <t>特記事項　</t>
    </r>
    <r>
      <rPr>
        <sz val="10"/>
        <color theme="2" tint="-0.499984740745262"/>
        <rFont val="ＭＳ Ｐゴシック"/>
        <family val="3"/>
        <charset val="128"/>
      </rPr>
      <t>（事前に本校へ伝えておきたいこと、体調面でご心配こと　等）</t>
    </r>
    <rPh sb="0" eb="2">
      <t>トッキ</t>
    </rPh>
    <rPh sb="2" eb="4">
      <t>ジコウ</t>
    </rPh>
    <rPh sb="6" eb="8">
      <t>ジゼン</t>
    </rPh>
    <rPh sb="9" eb="11">
      <t>ホンコウ</t>
    </rPh>
    <rPh sb="12" eb="13">
      <t>ツタ</t>
    </rPh>
    <rPh sb="22" eb="25">
      <t>タイチョウメン</t>
    </rPh>
    <rPh sb="27" eb="29">
      <t>シンパイ</t>
    </rPh>
    <rPh sb="32" eb="33">
      <t>トウ</t>
    </rPh>
    <phoneticPr fontId="1"/>
  </si>
  <si>
    <t>有</t>
  </si>
  <si>
    <t>その他</t>
  </si>
  <si>
    <t>０１１</t>
    <phoneticPr fontId="1"/>
  </si>
  <si>
    <t>１２３</t>
    <phoneticPr fontId="1"/>
  </si>
  <si>
    <t>４５６７</t>
    <phoneticPr fontId="1"/>
  </si>
  <si>
    <t>０９０</t>
    <phoneticPr fontId="1"/>
  </si>
  <si>
    <t>９８７６</t>
    <phoneticPr fontId="1"/>
  </si>
  <si>
    <t>５４３２</t>
    <phoneticPr fontId="1"/>
  </si>
  <si>
    <t>７１０－１２３４</t>
    <phoneticPr fontId="1"/>
  </si>
  <si>
    <t>前期</t>
  </si>
  <si>
    <t>火・金</t>
  </si>
  <si>
    <t>２校</t>
  </si>
  <si>
    <t>月・木</t>
  </si>
  <si>
    <t>１校</t>
  </si>
  <si>
    <t>通年</t>
  </si>
  <si>
    <t>水</t>
  </si>
  <si>
    <r>
      <t>③受講講座決定後は、</t>
    </r>
    <r>
      <rPr>
        <u/>
        <sz val="10"/>
        <color theme="1"/>
        <rFont val="ＭＳ 明朝"/>
        <family val="1"/>
        <charset val="128"/>
      </rPr>
      <t>キャンセルはできますが、変更はできません</t>
    </r>
    <r>
      <rPr>
        <sz val="10"/>
        <color theme="1"/>
        <rFont val="ＭＳ 明朝"/>
        <family val="1"/>
        <charset val="128"/>
      </rPr>
      <t>。</t>
    </r>
    <rPh sb="1" eb="3">
      <t>ジュコウ</t>
    </rPh>
    <rPh sb="3" eb="5">
      <t>コウザ</t>
    </rPh>
    <rPh sb="5" eb="8">
      <t>ケッテイゴ</t>
    </rPh>
    <rPh sb="22" eb="24">
      <t>ヘンコウ</t>
    </rPh>
    <phoneticPr fontId="1"/>
  </si>
  <si>
    <r>
      <t>①「講座展開表」をご覧ください。</t>
    </r>
    <r>
      <rPr>
        <u/>
        <sz val="10"/>
        <color theme="1"/>
        <rFont val="ＭＳ 明朝"/>
        <family val="1"/>
        <charset val="128"/>
      </rPr>
      <t>一人最大２講座まで受講可能</t>
    </r>
    <r>
      <rPr>
        <sz val="10"/>
        <color theme="1"/>
        <rFont val="ＭＳ 明朝"/>
        <family val="1"/>
        <charset val="128"/>
      </rPr>
      <t>です。</t>
    </r>
    <rPh sb="2" eb="4">
      <t>コウザ</t>
    </rPh>
    <rPh sb="4" eb="6">
      <t>テンカイ</t>
    </rPh>
    <rPh sb="6" eb="7">
      <t>ヒョウ</t>
    </rPh>
    <phoneticPr fontId="1"/>
  </si>
  <si>
    <t>確認</t>
    <rPh sb="0" eb="2">
      <t>カクニン</t>
    </rPh>
    <phoneticPr fontId="1"/>
  </si>
  <si>
    <t>（最大で２講座まで受講できます）</t>
    <rPh sb="1" eb="3">
      <t>サイダイ</t>
    </rPh>
    <rPh sb="5" eb="7">
      <t>コウザ</t>
    </rPh>
    <rPh sb="9" eb="11">
      <t>ジュコウ</t>
    </rPh>
    <phoneticPr fontId="1"/>
  </si>
  <si>
    <t>例　・低血糖症のため糖分補給のための飴、飲み物を定期的に摂取します
　　・てんかんのため短時間ですが発作が出るときがあります
　　・足のけがのため車椅子を使用しています　　　等　　</t>
    <rPh sb="0" eb="1">
      <t>レイ</t>
    </rPh>
    <rPh sb="3" eb="6">
      <t>テイケットウ</t>
    </rPh>
    <rPh sb="6" eb="7">
      <t>ショウ</t>
    </rPh>
    <rPh sb="10" eb="12">
      <t>トウブン</t>
    </rPh>
    <rPh sb="12" eb="14">
      <t>ホキュウ</t>
    </rPh>
    <rPh sb="18" eb="19">
      <t>アメ</t>
    </rPh>
    <rPh sb="20" eb="21">
      <t>ノ</t>
    </rPh>
    <rPh sb="22" eb="23">
      <t>モノ</t>
    </rPh>
    <rPh sb="24" eb="27">
      <t>テイキテキ</t>
    </rPh>
    <rPh sb="28" eb="30">
      <t>セッシュ</t>
    </rPh>
    <rPh sb="44" eb="47">
      <t>タンジカン</t>
    </rPh>
    <rPh sb="50" eb="52">
      <t>ホッサ</t>
    </rPh>
    <rPh sb="53" eb="54">
      <t>デ</t>
    </rPh>
    <rPh sb="66" eb="67">
      <t>アシ</t>
    </rPh>
    <rPh sb="73" eb="76">
      <t>クルマイス</t>
    </rPh>
    <rPh sb="77" eb="79">
      <t>シヨウ</t>
    </rPh>
    <rPh sb="87" eb="88">
      <t>ナド</t>
    </rPh>
    <phoneticPr fontId="1"/>
  </si>
  <si>
    <t>有　→</t>
  </si>
  <si>
    <t>心身症、てんかん　等</t>
    <rPh sb="0" eb="3">
      <t>シンシンショウ</t>
    </rPh>
    <rPh sb="9" eb="10">
      <t>トウ</t>
    </rPh>
    <phoneticPr fontId="1"/>
  </si>
  <si>
    <t>印刷するときは、Ａ４縦（白色）の用紙に印刷範囲（シート）がすべて入るように印刷してください。
（印刷範囲は設定済みです）
印刷は、モノクロ印刷（白黒印刷）でかまいません。</t>
    <rPh sb="61" eb="63">
      <t>インサツ</t>
    </rPh>
    <rPh sb="69" eb="71">
      <t>インサツ</t>
    </rPh>
    <rPh sb="72" eb="74">
      <t>シロクロ</t>
    </rPh>
    <rPh sb="74" eb="76">
      <t>インサツ</t>
    </rPh>
    <phoneticPr fontId="1"/>
  </si>
  <si>
    <t>④タブレット端末費用（学校斡旋で購入した方のみ）（およそ50,000円程度）</t>
    <rPh sb="6" eb="8">
      <t>タンマツ</t>
    </rPh>
    <rPh sb="8" eb="10">
      <t>ヒヨウ</t>
    </rPh>
    <rPh sb="11" eb="13">
      <t>ガッコウ</t>
    </rPh>
    <rPh sb="13" eb="15">
      <t>アッセン</t>
    </rPh>
    <rPh sb="16" eb="18">
      <t>コウニュウ</t>
    </rPh>
    <rPh sb="20" eb="21">
      <t>カタ</t>
    </rPh>
    <rPh sb="34" eb="35">
      <t>エン</t>
    </rPh>
    <rPh sb="35" eb="37">
      <t>テイド</t>
    </rPh>
    <phoneticPr fontId="1"/>
  </si>
  <si>
    <r>
      <t>①</t>
    </r>
    <r>
      <rPr>
        <u/>
        <sz val="10"/>
        <color theme="1"/>
        <rFont val="ＭＳ 明朝"/>
        <family val="1"/>
        <charset val="128"/>
      </rPr>
      <t>原則、一般社会人の方で、高校の講座（授業）を受ける学力を有する方</t>
    </r>
    <r>
      <rPr>
        <sz val="10"/>
        <color theme="1"/>
        <rFont val="ＭＳ 明朝"/>
        <family val="1"/>
        <charset val="128"/>
      </rPr>
      <t>。</t>
    </r>
    <phoneticPr fontId="1"/>
  </si>
  <si>
    <r>
      <t>②</t>
    </r>
    <r>
      <rPr>
        <u/>
        <sz val="10"/>
        <color theme="1"/>
        <rFont val="ＭＳ 明朝"/>
        <family val="1"/>
        <charset val="128"/>
      </rPr>
      <t>パソコンやタブレット端末等の使用操作を理解し、活用のできる方</t>
    </r>
    <r>
      <rPr>
        <sz val="10"/>
        <color theme="1"/>
        <rFont val="ＭＳ 明朝"/>
        <family val="1"/>
        <charset val="128"/>
      </rPr>
      <t>。</t>
    </r>
    <rPh sb="11" eb="13">
      <t>タンマツ</t>
    </rPh>
    <rPh sb="13" eb="14">
      <t>トウ</t>
    </rPh>
    <rPh sb="15" eb="17">
      <t>シヨウ</t>
    </rPh>
    <rPh sb="17" eb="19">
      <t>ソウサ</t>
    </rPh>
    <rPh sb="20" eb="22">
      <t>リカイ</t>
    </rPh>
    <rPh sb="24" eb="26">
      <t>カツヨウ</t>
    </rPh>
    <rPh sb="30" eb="31">
      <t>カタ</t>
    </rPh>
    <phoneticPr fontId="1"/>
  </si>
  <si>
    <t>原則として、希望する授業時間や講座が重複していないかを確認してください。</t>
    <rPh sb="0" eb="2">
      <t>ゲンソク</t>
    </rPh>
    <phoneticPr fontId="1"/>
  </si>
  <si>
    <t>授業時間や講座名等が重複している場合は「要確認通知欄」にメッセージが表示されます。</t>
    <rPh sb="0" eb="2">
      <t>ジュギョウ</t>
    </rPh>
    <rPh sb="2" eb="4">
      <t>ジカン</t>
    </rPh>
    <rPh sb="5" eb="8">
      <t>コウザメイ</t>
    </rPh>
    <rPh sb="8" eb="9">
      <t>トウ</t>
    </rPh>
    <rPh sb="10" eb="12">
      <t>チョウフク</t>
    </rPh>
    <rPh sb="16" eb="18">
      <t>バアイ</t>
    </rPh>
    <rPh sb="20" eb="23">
      <t>ヨウカクニン</t>
    </rPh>
    <rPh sb="23" eb="25">
      <t>ツウチ</t>
    </rPh>
    <rPh sb="25" eb="26">
      <t>ラン</t>
    </rPh>
    <rPh sb="34" eb="36">
      <t>ヒョウジ</t>
    </rPh>
    <phoneticPr fontId="1"/>
  </si>
  <si>
    <t>バス・ＪＲ等</t>
  </si>
  <si>
    <t>自家用車</t>
  </si>
  <si>
    <t>①　実施時間や講座名等の重複はありません。よって、上記のとおり申請します
　　【要確認通知なし】</t>
    <rPh sb="2" eb="4">
      <t>ジッシ</t>
    </rPh>
    <rPh sb="4" eb="6">
      <t>ジカン</t>
    </rPh>
    <rPh sb="7" eb="10">
      <t>コウザメイ</t>
    </rPh>
    <rPh sb="10" eb="11">
      <t>トウ</t>
    </rPh>
    <rPh sb="12" eb="14">
      <t>チョウフク</t>
    </rPh>
    <rPh sb="25" eb="27">
      <t>ジョウキ</t>
    </rPh>
    <rPh sb="31" eb="33">
      <t>シンセイ</t>
    </rPh>
    <phoneticPr fontId="1"/>
  </si>
  <si>
    <t>要確認通知</t>
    <rPh sb="0" eb="3">
      <t>ヨウカクニン</t>
    </rPh>
    <rPh sb="3" eb="5">
      <t>ツウチ</t>
    </rPh>
    <phoneticPr fontId="1"/>
  </si>
  <si>
    <t>②　授業の「期間・曜日・校時」が重複していますが、上記のとおり申請します
　　【要確認通知あり】</t>
    <rPh sb="2" eb="4">
      <t>ジュギョウ</t>
    </rPh>
    <rPh sb="6" eb="8">
      <t>キカン</t>
    </rPh>
    <rPh sb="9" eb="11">
      <t>ヨウビ</t>
    </rPh>
    <rPh sb="12" eb="14">
      <t>コウジ</t>
    </rPh>
    <rPh sb="16" eb="18">
      <t>チョウフク</t>
    </rPh>
    <rPh sb="25" eb="27">
      <t>ジョウキ</t>
    </rPh>
    <rPh sb="31" eb="33">
      <t>シンセイ</t>
    </rPh>
    <phoneticPr fontId="1"/>
  </si>
  <si>
    <t>③　「講座名」が重複していますが、上記のとおり申請します
　　【要確認通知あり】</t>
    <rPh sb="3" eb="6">
      <t>コウザメイ</t>
    </rPh>
    <rPh sb="8" eb="10">
      <t>チョウフク</t>
    </rPh>
    <rPh sb="17" eb="19">
      <t>ジョウキ</t>
    </rPh>
    <rPh sb="23" eb="25">
      <t>シンセイ</t>
    </rPh>
    <phoneticPr fontId="1"/>
  </si>
  <si>
    <t>写真の裏面に</t>
    <rPh sb="0" eb="2">
      <t>シャシン</t>
    </rPh>
    <rPh sb="3" eb="5">
      <t>リメン</t>
    </rPh>
    <phoneticPr fontId="1"/>
  </si>
  <si>
    <t>氏名を記入する</t>
    <rPh sb="0" eb="2">
      <t>シメイ</t>
    </rPh>
    <rPh sb="3" eb="5">
      <t>キニュウ</t>
    </rPh>
    <phoneticPr fontId="1"/>
  </si>
  <si>
    <t>・正面上半身脱帽</t>
    <rPh sb="1" eb="3">
      <t>ショウメン</t>
    </rPh>
    <rPh sb="3" eb="6">
      <t>ジョウハンシン</t>
    </rPh>
    <rPh sb="6" eb="8">
      <t>ダツボウ</t>
    </rPh>
    <phoneticPr fontId="1"/>
  </si>
  <si>
    <t>・北海道は省略可</t>
    <rPh sb="1" eb="4">
      <t>ホッカイドウ</t>
    </rPh>
    <rPh sb="5" eb="7">
      <t>ショウリャク</t>
    </rPh>
    <rPh sb="7" eb="8">
      <t>カ</t>
    </rPh>
    <phoneticPr fontId="1"/>
  </si>
  <si>
    <t>・日中に連絡可能な
 番号(どちらかでも可）</t>
    <rPh sb="1" eb="3">
      <t>ニッチュウ</t>
    </rPh>
    <rPh sb="4" eb="6">
      <t>レンラク</t>
    </rPh>
    <rPh sb="6" eb="8">
      <t>カノウ</t>
    </rPh>
    <rPh sb="11" eb="13">
      <t>バンゴウ</t>
    </rPh>
    <rPh sb="20" eb="21">
      <t>カ</t>
    </rPh>
    <phoneticPr fontId="1"/>
  </si>
  <si>
    <t>・姓と名の間は一字分
 あける</t>
    <rPh sb="1" eb="2">
      <t>セイ</t>
    </rPh>
    <rPh sb="3" eb="4">
      <t>ナ</t>
    </rPh>
    <rPh sb="5" eb="6">
      <t>マ</t>
    </rPh>
    <rPh sb="7" eb="8">
      <t>イチ</t>
    </rPh>
    <rPh sb="9" eb="10">
      <t>ブン</t>
    </rPh>
    <phoneticPr fontId="1"/>
  </si>
  <si>
    <t>・加工写真、スナップや
　普通用紙に印刷したも
　のは不可</t>
    <rPh sb="1" eb="3">
      <t>カコウ</t>
    </rPh>
    <rPh sb="3" eb="5">
      <t>シャシン</t>
    </rPh>
    <rPh sb="13" eb="15">
      <t>フツウ</t>
    </rPh>
    <rPh sb="15" eb="17">
      <t>ヨウシ</t>
    </rPh>
    <rPh sb="18" eb="20">
      <t>インサツ</t>
    </rPh>
    <rPh sb="27" eb="29">
      <t>フカ</t>
    </rPh>
    <phoneticPr fontId="1"/>
  </si>
  <si>
    <t>・裏面に氏名を記入し､上
　部をセロテープで貼る</t>
    <rPh sb="1" eb="3">
      <t>リメン</t>
    </rPh>
    <rPh sb="4" eb="6">
      <t>シメイ</t>
    </rPh>
    <rPh sb="7" eb="9">
      <t>キニュウ</t>
    </rPh>
    <rPh sb="11" eb="12">
      <t>ウエ</t>
    </rPh>
    <rPh sb="14" eb="15">
      <t>ブ</t>
    </rPh>
    <phoneticPr fontId="1"/>
  </si>
  <si>
    <t>・４cm×３cmの大きさ</t>
    <rPh sb="9" eb="10">
      <t>オオ</t>
    </rPh>
    <phoneticPr fontId="1"/>
  </si>
  <si>
    <t>・どちらか１つでも可</t>
    <rPh sb="9" eb="10">
      <t>カ</t>
    </rPh>
    <phoneticPr fontId="1"/>
  </si>
  <si>
    <t>・単位制の卒業生または
　過去に一部科目履修経
　験者の方は「有」とし、
　ＩＤ番号を記入</t>
    <rPh sb="1" eb="4">
      <t>タンイセイ</t>
    </rPh>
    <rPh sb="5" eb="8">
      <t>ソツギョウセイ</t>
    </rPh>
    <rPh sb="13" eb="15">
      <t>カコ</t>
    </rPh>
    <rPh sb="16" eb="18">
      <t>イチブ</t>
    </rPh>
    <rPh sb="18" eb="20">
      <t>カモク</t>
    </rPh>
    <rPh sb="20" eb="22">
      <t>リシュウ</t>
    </rPh>
    <rPh sb="22" eb="23">
      <t>キョウ</t>
    </rPh>
    <rPh sb="25" eb="26">
      <t>ゲン</t>
    </rPh>
    <rPh sb="26" eb="27">
      <t>シャ</t>
    </rPh>
    <rPh sb="28" eb="29">
      <t>カタ</t>
    </rPh>
    <rPh sb="31" eb="32">
      <t>ア</t>
    </rPh>
    <rPh sb="40" eb="42">
      <t>バンゴウ</t>
    </rPh>
    <rPh sb="43" eb="45">
      <t>キニュウ</t>
    </rPh>
    <phoneticPr fontId="1"/>
  </si>
  <si>
    <t>・主な通学方法</t>
    <rPh sb="1" eb="2">
      <t>オモ</t>
    </rPh>
    <rPh sb="3" eb="5">
      <t>ツウガク</t>
    </rPh>
    <rPh sb="5" eb="7">
      <t>ホウホウ</t>
    </rPh>
    <phoneticPr fontId="1"/>
  </si>
  <si>
    <r>
      <t>※</t>
    </r>
    <r>
      <rPr>
        <b/>
        <sz val="12"/>
        <color theme="6"/>
        <rFont val="ＭＳ Ｐ明朝"/>
        <family val="1"/>
        <charset val="128"/>
      </rPr>
      <t>緑色の部分</t>
    </r>
    <r>
      <rPr>
        <b/>
        <sz val="12"/>
        <color theme="1"/>
        <rFont val="ＭＳ Ｐ明朝"/>
        <family val="1"/>
        <charset val="128"/>
      </rPr>
      <t>をご自身で入力するか、選択肢がある場合は選んで入力してください。</t>
    </r>
    <rPh sb="1" eb="3">
      <t>ミドリイロ</t>
    </rPh>
    <rPh sb="4" eb="6">
      <t>ブブン</t>
    </rPh>
    <rPh sb="8" eb="10">
      <t>ジシン</t>
    </rPh>
    <rPh sb="11" eb="13">
      <t>ニュウリョク</t>
    </rPh>
    <rPh sb="17" eb="20">
      <t>センタクシ</t>
    </rPh>
    <rPh sb="23" eb="25">
      <t>バアイ</t>
    </rPh>
    <rPh sb="26" eb="27">
      <t>エラ</t>
    </rPh>
    <rPh sb="29" eb="31">
      <t>ニュウリョク</t>
    </rPh>
    <phoneticPr fontId="1"/>
  </si>
  <si>
    <t>・優先順位を考慮して
 希望する講座を選択</t>
    <rPh sb="1" eb="3">
      <t>ユウセン</t>
    </rPh>
    <rPh sb="3" eb="5">
      <t>ジュンイ</t>
    </rPh>
    <rPh sb="6" eb="8">
      <t>コウリョ</t>
    </rPh>
    <rPh sb="12" eb="13">
      <t>キ</t>
    </rPh>
    <rPh sb="13" eb="14">
      <t>ボウ</t>
    </rPh>
    <rPh sb="16" eb="18">
      <t>コウザ</t>
    </rPh>
    <rPh sb="19" eb="21">
      <t>センタク</t>
    </rPh>
    <phoneticPr fontId="1"/>
  </si>
  <si>
    <t>・受講希望講座数を選択</t>
    <rPh sb="1" eb="3">
      <t>ジュコウ</t>
    </rPh>
    <rPh sb="3" eb="5">
      <t>キボウ</t>
    </rPh>
    <rPh sb="5" eb="7">
      <t>コウザ</t>
    </rPh>
    <rPh sb="7" eb="8">
      <t>スウ</t>
    </rPh>
    <rPh sb="9" eb="11">
      <t>センタク</t>
    </rPh>
    <phoneticPr fontId="1"/>
  </si>
  <si>
    <t>・申請内容の最終確認</t>
    <rPh sb="1" eb="3">
      <t>シンセイ</t>
    </rPh>
    <rPh sb="3" eb="5">
      <t>ナイヨウ</t>
    </rPh>
    <rPh sb="6" eb="8">
      <t>サイシュウ</t>
    </rPh>
    <rPh sb="8" eb="10">
      <t>カクニン</t>
    </rPh>
    <phoneticPr fontId="1"/>
  </si>
  <si>
    <t>（講座番号・単位は自動入力）</t>
    <rPh sb="1" eb="3">
      <t>コウザ</t>
    </rPh>
    <rPh sb="3" eb="5">
      <t>バンゴウ</t>
    </rPh>
    <rPh sb="6" eb="8">
      <t>タンイ</t>
    </rPh>
    <rPh sb="9" eb="11">
      <t>ジドウ</t>
    </rPh>
    <rPh sb="11" eb="13">
      <t>ニュウリョク</t>
    </rPh>
    <phoneticPr fontId="1"/>
  </si>
  <si>
    <t>＜講座入力に関して＞</t>
    <rPh sb="1" eb="3">
      <t>コウザ</t>
    </rPh>
    <rPh sb="3" eb="5">
      <t>ニュウリョク</t>
    </rPh>
    <rPh sb="6" eb="7">
      <t>カン</t>
    </rPh>
    <phoneticPr fontId="1"/>
  </si>
  <si>
    <t>・通年　→　上記の両期間</t>
    <rPh sb="1" eb="3">
      <t>ツウネン</t>
    </rPh>
    <rPh sb="6" eb="8">
      <t>ジョウキ</t>
    </rPh>
    <rPh sb="9" eb="12">
      <t>リョウキカン</t>
    </rPh>
    <phoneticPr fontId="1"/>
  </si>
  <si>
    <r>
      <t>・月</t>
    </r>
    <r>
      <rPr>
        <sz val="6"/>
        <color theme="1"/>
        <rFont val="ＭＳ Ｐ明朝"/>
        <family val="1"/>
        <charset val="128"/>
      </rPr>
      <t xml:space="preserve"> </t>
    </r>
    <r>
      <rPr>
        <sz val="9"/>
        <color theme="1"/>
        <rFont val="ＭＳ Ｐ明朝"/>
        <family val="1"/>
        <charset val="128"/>
      </rPr>
      <t>・</t>
    </r>
    <r>
      <rPr>
        <sz val="8"/>
        <color theme="1"/>
        <rFont val="ＭＳ Ｐ明朝"/>
        <family val="1"/>
        <charset val="128"/>
      </rPr>
      <t xml:space="preserve"> </t>
    </r>
    <r>
      <rPr>
        <sz val="9"/>
        <color theme="1"/>
        <rFont val="ＭＳ Ｐ明朝"/>
        <family val="1"/>
        <charset val="128"/>
      </rPr>
      <t>木　→　月曜日と木曜日は同じ時間割であり、週に２回実施　（前期・後期・通年）</t>
    </r>
    <rPh sb="1" eb="2">
      <t>ゲツ</t>
    </rPh>
    <rPh sb="5" eb="6">
      <t>キ</t>
    </rPh>
    <rPh sb="9" eb="12">
      <t>ゲツヨウビ</t>
    </rPh>
    <rPh sb="13" eb="16">
      <t>モクヨウビ</t>
    </rPh>
    <rPh sb="17" eb="18">
      <t>オナ</t>
    </rPh>
    <rPh sb="19" eb="22">
      <t>ジカンワリ</t>
    </rPh>
    <rPh sb="26" eb="27">
      <t>シュウ</t>
    </rPh>
    <rPh sb="29" eb="30">
      <t>カイ</t>
    </rPh>
    <rPh sb="30" eb="32">
      <t>ジッシ</t>
    </rPh>
    <rPh sb="34" eb="36">
      <t>ゼンキ</t>
    </rPh>
    <rPh sb="37" eb="39">
      <t>コウキ</t>
    </rPh>
    <rPh sb="40" eb="42">
      <t>ツウネン</t>
    </rPh>
    <phoneticPr fontId="1"/>
  </si>
  <si>
    <r>
      <t>・火</t>
    </r>
    <r>
      <rPr>
        <sz val="6"/>
        <color theme="1"/>
        <rFont val="ＭＳ Ｐ明朝"/>
        <family val="1"/>
        <charset val="128"/>
      </rPr>
      <t xml:space="preserve"> </t>
    </r>
    <r>
      <rPr>
        <sz val="9"/>
        <color theme="1"/>
        <rFont val="ＭＳ Ｐ明朝"/>
        <family val="1"/>
        <charset val="128"/>
      </rPr>
      <t>・</t>
    </r>
    <r>
      <rPr>
        <sz val="8"/>
        <color theme="1"/>
        <rFont val="ＭＳ Ｐ明朝"/>
        <family val="1"/>
        <charset val="128"/>
      </rPr>
      <t xml:space="preserve"> </t>
    </r>
    <r>
      <rPr>
        <sz val="9"/>
        <color theme="1"/>
        <rFont val="ＭＳ Ｐ明朝"/>
        <family val="1"/>
        <charset val="128"/>
      </rPr>
      <t>金　→　火曜日と金曜日は同じ時間割であり、週に２回実施　（前期・後期・通年）</t>
    </r>
    <rPh sb="1" eb="2">
      <t>ヒ</t>
    </rPh>
    <rPh sb="5" eb="6">
      <t>キン</t>
    </rPh>
    <rPh sb="9" eb="12">
      <t>カヨウビ</t>
    </rPh>
    <rPh sb="13" eb="16">
      <t>キンヨウビ</t>
    </rPh>
    <rPh sb="17" eb="18">
      <t>オナ</t>
    </rPh>
    <rPh sb="19" eb="21">
      <t>ジカン</t>
    </rPh>
    <rPh sb="21" eb="22">
      <t>ワリ</t>
    </rPh>
    <rPh sb="26" eb="27">
      <t>シュウ</t>
    </rPh>
    <rPh sb="29" eb="30">
      <t>カイ</t>
    </rPh>
    <rPh sb="30" eb="32">
      <t>ジッシ</t>
    </rPh>
    <phoneticPr fontId="1"/>
  </si>
  <si>
    <r>
      <rPr>
        <b/>
        <sz val="9"/>
        <color theme="1"/>
        <rFont val="ＭＳ Ｐゴシック"/>
        <family val="3"/>
        <charset val="128"/>
      </rPr>
      <t>［１］　期　間</t>
    </r>
    <r>
      <rPr>
        <sz val="9"/>
        <color theme="1"/>
        <rFont val="ＭＳ Ｐ明朝"/>
        <family val="1"/>
        <charset val="128"/>
      </rPr>
      <t>　～　授業の実施期間で、「前期」・「後期」・「通年」の区分</t>
    </r>
    <rPh sb="4" eb="5">
      <t>キ</t>
    </rPh>
    <rPh sb="6" eb="7">
      <t>アイダ</t>
    </rPh>
    <rPh sb="10" eb="12">
      <t>ジュギョウ</t>
    </rPh>
    <rPh sb="13" eb="15">
      <t>ジッシ</t>
    </rPh>
    <rPh sb="15" eb="17">
      <t>キカン</t>
    </rPh>
    <rPh sb="20" eb="22">
      <t>ゼンキ</t>
    </rPh>
    <rPh sb="25" eb="27">
      <t>コウキ</t>
    </rPh>
    <rPh sb="30" eb="32">
      <t>ツウネン</t>
    </rPh>
    <rPh sb="34" eb="36">
      <t>クブン</t>
    </rPh>
    <phoneticPr fontId="1"/>
  </si>
  <si>
    <r>
      <rPr>
        <b/>
        <sz val="9"/>
        <color theme="1"/>
        <rFont val="ＭＳ Ｐゴシック"/>
        <family val="3"/>
        <charset val="128"/>
      </rPr>
      <t>［２］　曜　日</t>
    </r>
    <r>
      <rPr>
        <sz val="9"/>
        <color theme="1"/>
        <rFont val="ＭＳ Ｐ明朝"/>
        <family val="1"/>
        <charset val="128"/>
      </rPr>
      <t>　～　授業の実施曜日（登校曜日）で、「月・木」、「火・金」、「水のみ」、「金のみ」の区分</t>
    </r>
    <rPh sb="4" eb="5">
      <t>ヨウ</t>
    </rPh>
    <rPh sb="6" eb="7">
      <t>ヒ</t>
    </rPh>
    <rPh sb="10" eb="12">
      <t>ジュギョウ</t>
    </rPh>
    <rPh sb="13" eb="15">
      <t>ジッシ</t>
    </rPh>
    <rPh sb="15" eb="17">
      <t>ヨウビ</t>
    </rPh>
    <rPh sb="18" eb="20">
      <t>トウコウ</t>
    </rPh>
    <rPh sb="20" eb="22">
      <t>ヨウビ</t>
    </rPh>
    <rPh sb="26" eb="27">
      <t>ゲツ</t>
    </rPh>
    <rPh sb="28" eb="29">
      <t>キ</t>
    </rPh>
    <rPh sb="32" eb="33">
      <t>ヒ</t>
    </rPh>
    <rPh sb="34" eb="35">
      <t>キン</t>
    </rPh>
    <rPh sb="38" eb="39">
      <t>スイ</t>
    </rPh>
    <rPh sb="44" eb="45">
      <t>キン</t>
    </rPh>
    <rPh sb="49" eb="51">
      <t>クブン</t>
    </rPh>
    <phoneticPr fontId="1"/>
  </si>
  <si>
    <r>
      <rPr>
        <b/>
        <sz val="9"/>
        <color theme="1"/>
        <rFont val="ＭＳ Ｐゴシック"/>
        <family val="3"/>
        <charset val="128"/>
      </rPr>
      <t>［３］　校　時</t>
    </r>
    <r>
      <rPr>
        <sz val="9"/>
        <color theme="1"/>
        <rFont val="ＭＳ Ｐ明朝"/>
        <family val="1"/>
        <charset val="128"/>
      </rPr>
      <t>　～　授業の実施時間で、１校時から６校時の区分</t>
    </r>
    <rPh sb="4" eb="5">
      <t>コウ</t>
    </rPh>
    <rPh sb="6" eb="7">
      <t>トキ</t>
    </rPh>
    <rPh sb="10" eb="12">
      <t>ジュギョウ</t>
    </rPh>
    <rPh sb="13" eb="15">
      <t>ジッシ</t>
    </rPh>
    <rPh sb="15" eb="17">
      <t>ジカン</t>
    </rPh>
    <rPh sb="20" eb="22">
      <t>コウジ</t>
    </rPh>
    <rPh sb="25" eb="27">
      <t>コウジ</t>
    </rPh>
    <rPh sb="28" eb="30">
      <t>クブン</t>
    </rPh>
    <phoneticPr fontId="1"/>
  </si>
  <si>
    <t>・１校時　→　　8:50～10:20（90分）</t>
    <rPh sb="2" eb="4">
      <t>コウジ</t>
    </rPh>
    <rPh sb="21" eb="22">
      <t>フン</t>
    </rPh>
    <phoneticPr fontId="1"/>
  </si>
  <si>
    <t>・２校時　→　10:45～12:15（90分）</t>
    <rPh sb="2" eb="4">
      <t>コウジ</t>
    </rPh>
    <phoneticPr fontId="1"/>
  </si>
  <si>
    <t>・３校時　→　13:00～14:30（90分）</t>
    <rPh sb="2" eb="4">
      <t>コウジ</t>
    </rPh>
    <phoneticPr fontId="1"/>
  </si>
  <si>
    <t>・４校時　→　14:55～16:25（90分）</t>
    <rPh sb="2" eb="4">
      <t>コウジ</t>
    </rPh>
    <phoneticPr fontId="1"/>
  </si>
  <si>
    <t>・５校時　→　17:40～19:10（90分）</t>
    <rPh sb="2" eb="4">
      <t>コウジ</t>
    </rPh>
    <phoneticPr fontId="1"/>
  </si>
  <si>
    <t>・６校時　→　19:25～20:55（90分）</t>
    <rPh sb="2" eb="4">
      <t>コウジ</t>
    </rPh>
    <phoneticPr fontId="1"/>
  </si>
  <si>
    <t>午前：Ⅰ部</t>
    <rPh sb="0" eb="2">
      <t>ゴゼン</t>
    </rPh>
    <rPh sb="4" eb="5">
      <t>ブ</t>
    </rPh>
    <phoneticPr fontId="1"/>
  </si>
  <si>
    <t>午後:Ⅱ部</t>
    <rPh sb="0" eb="2">
      <t>ゴゴ</t>
    </rPh>
    <rPh sb="4" eb="5">
      <t>ブ</t>
    </rPh>
    <phoneticPr fontId="1"/>
  </si>
  <si>
    <t>夜間:Ⅲ部</t>
    <rPh sb="0" eb="2">
      <t>ヤカン</t>
    </rPh>
    <rPh sb="4" eb="5">
      <t>ブ</t>
    </rPh>
    <phoneticPr fontId="1"/>
  </si>
  <si>
    <t>※優先順位によって、受講希望を調整します。</t>
    <rPh sb="1" eb="3">
      <t>ユウセン</t>
    </rPh>
    <rPh sb="3" eb="5">
      <t>ジュンイ</t>
    </rPh>
    <rPh sb="10" eb="12">
      <t>ジュコウ</t>
    </rPh>
    <rPh sb="12" eb="14">
      <t>キボウ</t>
    </rPh>
    <rPh sb="15" eb="17">
      <t>チョウセイ</t>
    </rPh>
    <phoneticPr fontId="1"/>
  </si>
  <si>
    <t>※授業時間を確認し、無理の無い時間割を作成してくたさい。</t>
    <rPh sb="1" eb="3">
      <t>ジュギョウ</t>
    </rPh>
    <rPh sb="3" eb="5">
      <t>ジカン</t>
    </rPh>
    <rPh sb="6" eb="8">
      <t>カクニン</t>
    </rPh>
    <rPh sb="10" eb="12">
      <t>ムリ</t>
    </rPh>
    <rPh sb="13" eb="14">
      <t>ナ</t>
    </rPh>
    <rPh sb="15" eb="18">
      <t>ジカンワリ</t>
    </rPh>
    <rPh sb="19" eb="21">
      <t>サクセイ</t>
    </rPh>
    <phoneticPr fontId="1"/>
  </si>
  <si>
    <t>（「時間割（黄色）シート」でも確認をしてください。</t>
    <rPh sb="2" eb="5">
      <t>ジカンワリ</t>
    </rPh>
    <rPh sb="6" eb="8">
      <t>キイロ</t>
    </rPh>
    <rPh sb="15" eb="17">
      <t>カクニン</t>
    </rPh>
    <phoneticPr fontId="1"/>
  </si>
  <si>
    <t>※期間、曜日、校時、講座名が重複している場合は、正しく表示されません。</t>
    <rPh sb="1" eb="3">
      <t>キカン</t>
    </rPh>
    <rPh sb="4" eb="6">
      <t>ヨウビ</t>
    </rPh>
    <rPh sb="7" eb="9">
      <t>コウジ</t>
    </rPh>
    <rPh sb="10" eb="13">
      <t>コウザメイ</t>
    </rPh>
    <rPh sb="14" eb="16">
      <t>チョウフク</t>
    </rPh>
    <rPh sb="20" eb="22">
      <t>バアイ</t>
    </rPh>
    <rPh sb="24" eb="25">
      <t>タダ</t>
    </rPh>
    <rPh sb="27" eb="29">
      <t>ヒョウジ</t>
    </rPh>
    <phoneticPr fontId="1"/>
  </si>
  <si>
    <t>　あらかじめご承知ください。</t>
    <rPh sb="7" eb="9">
      <t>ショウチ</t>
    </rPh>
    <phoneticPr fontId="1"/>
  </si>
  <si>
    <r>
      <t>同一年度では、</t>
    </r>
    <r>
      <rPr>
        <u/>
        <sz val="9"/>
        <color theme="1"/>
        <rFont val="ＭＳ Ｐ明朝"/>
        <family val="1"/>
        <charset val="128"/>
      </rPr>
      <t>同じ講座を複数受講することはできません</t>
    </r>
    <r>
      <rPr>
        <sz val="9"/>
        <color theme="1"/>
        <rFont val="ＭＳ Ｐ明朝"/>
        <family val="1"/>
        <charset val="128"/>
      </rPr>
      <t>（一つのみ）。</t>
    </r>
    <rPh sb="0" eb="2">
      <t>ドウイツ</t>
    </rPh>
    <rPh sb="2" eb="4">
      <t>ネンド</t>
    </rPh>
    <rPh sb="7" eb="8">
      <t>オナ</t>
    </rPh>
    <rPh sb="9" eb="11">
      <t>コウザ</t>
    </rPh>
    <rPh sb="12" eb="14">
      <t>フクスウ</t>
    </rPh>
    <rPh sb="14" eb="16">
      <t>ジュコウ</t>
    </rPh>
    <rPh sb="27" eb="28">
      <t>ヒト</t>
    </rPh>
    <phoneticPr fontId="1"/>
  </si>
  <si>
    <t>・時期､曜日､校時や講座
 名が重複している場合に
 要確認としてメッセージ
 が表示される</t>
    <rPh sb="1" eb="3">
      <t>ジキ</t>
    </rPh>
    <rPh sb="4" eb="6">
      <t>ヨウビ</t>
    </rPh>
    <rPh sb="7" eb="9">
      <t>コウジ</t>
    </rPh>
    <rPh sb="10" eb="12">
      <t>コウザ</t>
    </rPh>
    <rPh sb="14" eb="15">
      <t>ナ</t>
    </rPh>
    <rPh sb="16" eb="18">
      <t>チョウフク</t>
    </rPh>
    <rPh sb="22" eb="24">
      <t>バアイ</t>
    </rPh>
    <rPh sb="27" eb="30">
      <t>ヨウカクニン</t>
    </rPh>
    <rPh sb="41" eb="43">
      <t>ヒョウジ</t>
    </rPh>
    <phoneticPr fontId="1"/>
  </si>
  <si>
    <r>
      <t>・</t>
    </r>
    <r>
      <rPr>
        <u/>
        <sz val="9"/>
        <color theme="1"/>
        <rFont val="ＭＳ Ｐ明朝"/>
        <family val="1"/>
        <charset val="128"/>
      </rPr>
      <t>時期､曜日､校時が重複
　している場合は、優先
　順位によって調整</t>
    </r>
    <r>
      <rPr>
        <sz val="9"/>
        <color theme="1"/>
        <rFont val="ＭＳ Ｐ明朝"/>
        <family val="1"/>
        <charset val="128"/>
      </rPr>
      <t>する</t>
    </r>
    <rPh sb="1" eb="3">
      <t>ジキ</t>
    </rPh>
    <rPh sb="4" eb="6">
      <t>ヨウビ</t>
    </rPh>
    <rPh sb="7" eb="9">
      <t>コウジ</t>
    </rPh>
    <rPh sb="10" eb="12">
      <t>チョウフク</t>
    </rPh>
    <rPh sb="18" eb="20">
      <t>バアイ</t>
    </rPh>
    <rPh sb="22" eb="24">
      <t>ユウセン</t>
    </rPh>
    <rPh sb="26" eb="28">
      <t>ジュンイ</t>
    </rPh>
    <rPh sb="32" eb="34">
      <t>チョウセイ</t>
    </rPh>
    <phoneticPr fontId="1"/>
  </si>
  <si>
    <r>
      <t>・</t>
    </r>
    <r>
      <rPr>
        <u/>
        <sz val="9"/>
        <color theme="1"/>
        <rFont val="ＭＳ Ｐ明朝"/>
        <family val="1"/>
        <charset val="128"/>
      </rPr>
      <t>同一講座名を複数申請
　した場合は、優先順位
　によって一つしか受講
　できない</t>
    </r>
    <rPh sb="1" eb="3">
      <t>ドウイツ</t>
    </rPh>
    <rPh sb="3" eb="6">
      <t>コウザメイ</t>
    </rPh>
    <rPh sb="7" eb="9">
      <t>フクスウ</t>
    </rPh>
    <rPh sb="9" eb="11">
      <t>シンセイ</t>
    </rPh>
    <rPh sb="15" eb="17">
      <t>バアイ</t>
    </rPh>
    <rPh sb="19" eb="21">
      <t>ユウセン</t>
    </rPh>
    <rPh sb="21" eb="23">
      <t>ジュンイ</t>
    </rPh>
    <rPh sb="29" eb="30">
      <t>ヒト</t>
    </rPh>
    <rPh sb="33" eb="35">
      <t>ジュコウ</t>
    </rPh>
    <phoneticPr fontId="1"/>
  </si>
  <si>
    <t>メッセージが表示されていても</t>
    <rPh sb="6" eb="8">
      <t>ヒョウジ</t>
    </rPh>
    <phoneticPr fontId="1"/>
  </si>
  <si>
    <t>　　※　斡旋端末以外を使用する場合は、各自でＯＳを確認してください。推奨ＯＳは、chrome、
　　　Android、windowsです。推奨ＯＳ以外は不具合が生じる可能性があります。</t>
    <rPh sb="4" eb="6">
      <t>アッセン</t>
    </rPh>
    <rPh sb="6" eb="8">
      <t>タンマツ</t>
    </rPh>
    <rPh sb="8" eb="10">
      <t>イガイ</t>
    </rPh>
    <rPh sb="11" eb="13">
      <t>シヨウ</t>
    </rPh>
    <rPh sb="15" eb="17">
      <t>バアイ</t>
    </rPh>
    <rPh sb="19" eb="21">
      <t>カクジ</t>
    </rPh>
    <rPh sb="25" eb="27">
      <t>カクニン</t>
    </rPh>
    <rPh sb="34" eb="36">
      <t>スイショウ</t>
    </rPh>
    <rPh sb="68" eb="70">
      <t>スイショウ</t>
    </rPh>
    <rPh sb="72" eb="74">
      <t>イガイ</t>
    </rPh>
    <rPh sb="75" eb="78">
      <t>フグアイ</t>
    </rPh>
    <rPh sb="79" eb="80">
      <t>ショウ</t>
    </rPh>
    <rPh sb="82" eb="85">
      <t>カノウセイ</t>
    </rPh>
    <phoneticPr fontId="1"/>
  </si>
  <si>
    <t>・体調面や事前に連絡
　が必要な内容を記入</t>
    <rPh sb="1" eb="4">
      <t>タイチョウメン</t>
    </rPh>
    <rPh sb="5" eb="7">
      <t>ジゼン</t>
    </rPh>
    <rPh sb="8" eb="10">
      <t>レンラク</t>
    </rPh>
    <rPh sb="13" eb="15">
      <t>ヒツヨウ</t>
    </rPh>
    <rPh sb="16" eb="18">
      <t>ナイヨウ</t>
    </rPh>
    <rPh sb="19" eb="21">
      <t>キニュウ</t>
    </rPh>
    <phoneticPr fontId="1"/>
  </si>
  <si>
    <t>申請は可能</t>
    <rPh sb="0" eb="2">
      <t>シンセイ</t>
    </rPh>
    <rPh sb="3" eb="5">
      <t>カノウ</t>
    </rPh>
    <phoneticPr fontId="1"/>
  </si>
  <si>
    <t>・「有」の場合は、特に授
　業に関わる傷病を記入</t>
    <rPh sb="2" eb="3">
      <t>ア</t>
    </rPh>
    <rPh sb="5" eb="7">
      <t>バアイ</t>
    </rPh>
    <rPh sb="9" eb="10">
      <t>トク</t>
    </rPh>
    <rPh sb="11" eb="12">
      <t>ジュ</t>
    </rPh>
    <rPh sb="14" eb="15">
      <t>ギョウ</t>
    </rPh>
    <rPh sb="16" eb="17">
      <t>カカ</t>
    </rPh>
    <rPh sb="19" eb="21">
      <t>ショウビョウ</t>
    </rPh>
    <rPh sb="22" eb="24">
      <t>キニュウ</t>
    </rPh>
    <phoneticPr fontId="1"/>
  </si>
  <si>
    <t>・健康状態が「その他」
 の場合は、「現病歴」や
「特記事項」に具体的な
状況を記入</t>
    <rPh sb="1" eb="3">
      <t>ケンコウ</t>
    </rPh>
    <rPh sb="3" eb="5">
      <t>ジョウタイ</t>
    </rPh>
    <rPh sb="9" eb="10">
      <t>タ</t>
    </rPh>
    <rPh sb="14" eb="16">
      <t>バアイ</t>
    </rPh>
    <rPh sb="19" eb="20">
      <t>ゲン</t>
    </rPh>
    <rPh sb="20" eb="22">
      <t>ビョウレキ</t>
    </rPh>
    <rPh sb="26" eb="28">
      <t>トッキ</t>
    </rPh>
    <rPh sb="28" eb="30">
      <t>ジコウ</t>
    </rPh>
    <rPh sb="32" eb="35">
      <t>グタイテキ</t>
    </rPh>
    <rPh sb="37" eb="39">
      <t>ジョウキョウ</t>
    </rPh>
    <rPh sb="40" eb="42">
      <t>キニュウ</t>
    </rPh>
    <phoneticPr fontId="1"/>
  </si>
  <si>
    <r>
      <rPr>
        <b/>
        <sz val="9"/>
        <color theme="1"/>
        <rFont val="ＭＳ Ｐゴシック"/>
        <family val="3"/>
        <charset val="128"/>
      </rPr>
      <t>［４］　講座名</t>
    </r>
    <r>
      <rPr>
        <sz val="9"/>
        <color theme="1"/>
        <rFont val="ＭＳ Ｐ明朝"/>
        <family val="1"/>
        <charset val="128"/>
      </rPr>
      <t>　～　授業の科目名</t>
    </r>
    <r>
      <rPr>
        <sz val="9"/>
        <color theme="1"/>
        <rFont val="ＭＳ Ｐ明朝"/>
        <family val="3"/>
        <charset val="128"/>
      </rPr>
      <t>のこと。講座名を選択すると、講座番号と単位が表示される。</t>
    </r>
    <rPh sb="4" eb="6">
      <t>コウザ</t>
    </rPh>
    <rPh sb="6" eb="7">
      <t>メイ</t>
    </rPh>
    <rPh sb="10" eb="12">
      <t>ジュギョウ</t>
    </rPh>
    <rPh sb="13" eb="16">
      <t>カモクメイ</t>
    </rPh>
    <rPh sb="20" eb="23">
      <t>コウザメイ</t>
    </rPh>
    <rPh sb="24" eb="26">
      <t>センタク</t>
    </rPh>
    <rPh sb="30" eb="32">
      <t>コウザ</t>
    </rPh>
    <rPh sb="32" eb="34">
      <t>バンゴウ</t>
    </rPh>
    <rPh sb="35" eb="37">
      <t>タンイ</t>
    </rPh>
    <rPh sb="38" eb="40">
      <t>ヒョウジ</t>
    </rPh>
    <phoneticPr fontId="1"/>
  </si>
  <si>
    <t>・前期　→　４月から前期期末考査前（９月中旬）までの期間</t>
    <rPh sb="1" eb="3">
      <t>ゼンキ</t>
    </rPh>
    <rPh sb="7" eb="8">
      <t>ガツ</t>
    </rPh>
    <rPh sb="10" eb="12">
      <t>ゼンキ</t>
    </rPh>
    <rPh sb="12" eb="14">
      <t>キマツ</t>
    </rPh>
    <rPh sb="14" eb="16">
      <t>コウサ</t>
    </rPh>
    <rPh sb="16" eb="17">
      <t>マエ</t>
    </rPh>
    <rPh sb="19" eb="20">
      <t>ガツ</t>
    </rPh>
    <rPh sb="20" eb="22">
      <t>チュウジュン</t>
    </rPh>
    <rPh sb="26" eb="28">
      <t>キカン</t>
    </rPh>
    <phoneticPr fontId="1"/>
  </si>
  <si>
    <t>・後期　→　１０月から卒業考査前（翌年１月下旬）までの期間</t>
    <rPh sb="1" eb="3">
      <t>コウキ</t>
    </rPh>
    <rPh sb="8" eb="9">
      <t>ガツ</t>
    </rPh>
    <rPh sb="11" eb="13">
      <t>ソツギョウ</t>
    </rPh>
    <rPh sb="13" eb="15">
      <t>コウサ</t>
    </rPh>
    <rPh sb="15" eb="16">
      <t>マエ</t>
    </rPh>
    <rPh sb="17" eb="19">
      <t>ヨクネン</t>
    </rPh>
    <rPh sb="20" eb="21">
      <t>ガツ</t>
    </rPh>
    <rPh sb="21" eb="23">
      <t>ゲジュン</t>
    </rPh>
    <rPh sb="27" eb="29">
      <t>キカン</t>
    </rPh>
    <phoneticPr fontId="1"/>
  </si>
  <si>
    <t>月・木</t>
    <rPh sb="0" eb="1">
      <t>ツキ</t>
    </rPh>
    <rPh sb="2" eb="3">
      <t>キ</t>
    </rPh>
    <phoneticPr fontId="4"/>
  </si>
  <si>
    <t>火・金</t>
    <rPh sb="0" eb="1">
      <t>カ</t>
    </rPh>
    <rPh sb="2" eb="3">
      <t>キン</t>
    </rPh>
    <phoneticPr fontId="4"/>
  </si>
  <si>
    <t>水</t>
    <rPh sb="0" eb="1">
      <t>スイ</t>
    </rPh>
    <phoneticPr fontId="4"/>
  </si>
  <si>
    <t>１　　　校　　　時</t>
    <rPh sb="4" eb="5">
      <t>コウ</t>
    </rPh>
    <rPh sb="8" eb="9">
      <t>トキ</t>
    </rPh>
    <phoneticPr fontId="4"/>
  </si>
  <si>
    <t>３　　　校　　　時</t>
    <rPh sb="4" eb="5">
      <t>コウ</t>
    </rPh>
    <rPh sb="8" eb="9">
      <t>トキ</t>
    </rPh>
    <phoneticPr fontId="4"/>
  </si>
  <si>
    <t>５　　　校　　　時</t>
    <rPh sb="4" eb="5">
      <t>コウ</t>
    </rPh>
    <rPh sb="8" eb="9">
      <t>トキ</t>
    </rPh>
    <phoneticPr fontId="4"/>
  </si>
  <si>
    <t>0161124-110</t>
    <phoneticPr fontId="4"/>
  </si>
  <si>
    <t>0161224-210</t>
    <phoneticPr fontId="4"/>
  </si>
  <si>
    <t>0141124-410</t>
    <phoneticPr fontId="4"/>
  </si>
  <si>
    <t>0141224-510</t>
    <phoneticPr fontId="4"/>
  </si>
  <si>
    <t>0211024-150</t>
    <phoneticPr fontId="4"/>
  </si>
  <si>
    <t>0231024-450</t>
    <phoneticPr fontId="4"/>
  </si>
  <si>
    <t>0231024-550</t>
    <phoneticPr fontId="4"/>
  </si>
  <si>
    <t>世界史探究</t>
    <rPh sb="0" eb="3">
      <t>セカイシ</t>
    </rPh>
    <rPh sb="3" eb="5">
      <t>タンキュウ</t>
    </rPh>
    <phoneticPr fontId="4"/>
  </si>
  <si>
    <t>地理探究</t>
    <rPh sb="2" eb="4">
      <t>タンキュウ</t>
    </rPh>
    <phoneticPr fontId="4"/>
  </si>
  <si>
    <t>世界史探究</t>
    <rPh sb="3" eb="5">
      <t>タンキュウ</t>
    </rPh>
    <phoneticPr fontId="4"/>
  </si>
  <si>
    <t>0251024-010</t>
    <phoneticPr fontId="4"/>
  </si>
  <si>
    <t>0211024-610</t>
    <phoneticPr fontId="4"/>
  </si>
  <si>
    <t>0221024-030</t>
    <phoneticPr fontId="4"/>
  </si>
  <si>
    <t>0251024-330</t>
    <phoneticPr fontId="4"/>
  </si>
  <si>
    <t>0511024-450</t>
    <phoneticPr fontId="4"/>
  </si>
  <si>
    <t>0231024-410</t>
    <phoneticPr fontId="4"/>
  </si>
  <si>
    <t>0211024-530</t>
    <phoneticPr fontId="4"/>
  </si>
  <si>
    <t>0311024-110</t>
    <phoneticPr fontId="4"/>
  </si>
  <si>
    <t>0321024-210</t>
    <phoneticPr fontId="4"/>
  </si>
  <si>
    <t>0311024-410</t>
    <phoneticPr fontId="4"/>
  </si>
  <si>
    <t>0311024-510</t>
    <phoneticPr fontId="4"/>
  </si>
  <si>
    <t>0311024-610</t>
    <phoneticPr fontId="4"/>
  </si>
  <si>
    <t>0321024-130</t>
    <phoneticPr fontId="4"/>
  </si>
  <si>
    <t>0321024-530</t>
    <phoneticPr fontId="4"/>
  </si>
  <si>
    <t>0411124-410</t>
    <phoneticPr fontId="4"/>
  </si>
  <si>
    <t>0411024-510</t>
    <phoneticPr fontId="4"/>
  </si>
  <si>
    <t>英語コミュⅠ基礎</t>
    <phoneticPr fontId="4"/>
  </si>
  <si>
    <t>0812024-050</t>
    <phoneticPr fontId="4"/>
  </si>
  <si>
    <t>0892024-150</t>
    <phoneticPr fontId="4"/>
  </si>
  <si>
    <t>0892024-250</t>
    <phoneticPr fontId="4"/>
  </si>
  <si>
    <t>0511024-110</t>
    <phoneticPr fontId="4"/>
  </si>
  <si>
    <t>0511024-210</t>
    <phoneticPr fontId="4"/>
  </si>
  <si>
    <t>0511024-130</t>
    <phoneticPr fontId="4"/>
  </si>
  <si>
    <t>６　　　校　　　時</t>
    <rPh sb="4" eb="5">
      <t>コウ</t>
    </rPh>
    <rPh sb="8" eb="9">
      <t>トキ</t>
    </rPh>
    <phoneticPr fontId="4"/>
  </si>
  <si>
    <t>0211024-260</t>
    <phoneticPr fontId="4"/>
  </si>
  <si>
    <t>英語コミュⅠ基礎</t>
    <rPh sb="0" eb="2">
      <t>エイゴ</t>
    </rPh>
    <rPh sb="6" eb="8">
      <t>キソ</t>
    </rPh>
    <phoneticPr fontId="4"/>
  </si>
  <si>
    <t>0311024-160</t>
    <phoneticPr fontId="4"/>
  </si>
  <si>
    <t>0812024-010</t>
    <phoneticPr fontId="4"/>
  </si>
  <si>
    <t>0812024-330</t>
    <phoneticPr fontId="4"/>
  </si>
  <si>
    <t>英語コミュⅡ</t>
    <phoneticPr fontId="4"/>
  </si>
  <si>
    <t>0411124-260</t>
    <phoneticPr fontId="4"/>
  </si>
  <si>
    <t>0821024-030</t>
    <phoneticPr fontId="4"/>
  </si>
  <si>
    <t>0851024-430</t>
    <phoneticPr fontId="4"/>
  </si>
  <si>
    <t>0851024-530</t>
    <phoneticPr fontId="4"/>
  </si>
  <si>
    <t>簿記Ⅰ</t>
    <phoneticPr fontId="94"/>
  </si>
  <si>
    <t>2355024-030</t>
    <phoneticPr fontId="4"/>
  </si>
  <si>
    <t>金</t>
    <rPh sb="0" eb="1">
      <t>キン</t>
    </rPh>
    <phoneticPr fontId="4"/>
  </si>
  <si>
    <t>２　　　校　　　時</t>
    <rPh sb="4" eb="5">
      <t>コウ</t>
    </rPh>
    <rPh sb="8" eb="9">
      <t>トキ</t>
    </rPh>
    <phoneticPr fontId="4"/>
  </si>
  <si>
    <t>４　　　校　　　時</t>
    <rPh sb="4" eb="5">
      <t>コウ</t>
    </rPh>
    <rPh sb="8" eb="9">
      <t>トキ</t>
    </rPh>
    <phoneticPr fontId="4"/>
  </si>
  <si>
    <t>0131124-120</t>
    <phoneticPr fontId="4"/>
  </si>
  <si>
    <t>0131224-220</t>
    <phoneticPr fontId="4"/>
  </si>
  <si>
    <t>日本史探究</t>
    <rPh sb="0" eb="3">
      <t>ニホンシ</t>
    </rPh>
    <rPh sb="3" eb="5">
      <t>タンキュウ</t>
    </rPh>
    <phoneticPr fontId="4"/>
  </si>
  <si>
    <t>0231024-120</t>
    <phoneticPr fontId="4"/>
  </si>
  <si>
    <t>0211024-220</t>
    <phoneticPr fontId="4"/>
  </si>
  <si>
    <t>0231024-420</t>
    <phoneticPr fontId="4"/>
  </si>
  <si>
    <t>0231024-620</t>
    <phoneticPr fontId="4"/>
  </si>
  <si>
    <t>0241024-040</t>
    <phoneticPr fontId="4"/>
  </si>
  <si>
    <t>0241024-020</t>
    <phoneticPr fontId="4"/>
  </si>
  <si>
    <t>0211024-140</t>
    <phoneticPr fontId="4"/>
  </si>
  <si>
    <t>0331124-120</t>
    <phoneticPr fontId="4"/>
  </si>
  <si>
    <t>0311024-520</t>
    <phoneticPr fontId="4"/>
  </si>
  <si>
    <t>0321024-640</t>
    <phoneticPr fontId="4"/>
  </si>
  <si>
    <t>0511024-140</t>
    <phoneticPr fontId="4"/>
  </si>
  <si>
    <t>英語コミュⅡ基礎</t>
    <rPh sb="6" eb="8">
      <t>キソ</t>
    </rPh>
    <phoneticPr fontId="4"/>
  </si>
  <si>
    <t>0861024-620</t>
    <phoneticPr fontId="4"/>
  </si>
  <si>
    <t>0822024-040</t>
    <phoneticPr fontId="4"/>
  </si>
  <si>
    <t>英語コミュⅠ</t>
    <rPh sb="0" eb="2">
      <t>エイゴ</t>
    </rPh>
    <phoneticPr fontId="4"/>
  </si>
  <si>
    <t>英語コミュⅢ</t>
    <phoneticPr fontId="4"/>
  </si>
  <si>
    <t>0811024-020</t>
    <phoneticPr fontId="4"/>
  </si>
  <si>
    <t>0831024-320</t>
    <phoneticPr fontId="4"/>
  </si>
  <si>
    <t>0822024-020</t>
    <phoneticPr fontId="4"/>
  </si>
  <si>
    <t>0841024-420</t>
    <phoneticPr fontId="4"/>
  </si>
  <si>
    <t>0841024-520</t>
    <phoneticPr fontId="4"/>
  </si>
  <si>
    <t>2391024-640</t>
    <phoneticPr fontId="4"/>
  </si>
  <si>
    <t>2392024-140</t>
    <phoneticPr fontId="4"/>
  </si>
  <si>
    <t>0712324きゅきゅう旧旧</t>
  </si>
  <si>
    <t>②募集要項の「申込書」　～　必要事項をもれなく入力し、印刷してください。</t>
    <rPh sb="1" eb="5">
      <t>ボシュウヨウコウ</t>
    </rPh>
    <rPh sb="7" eb="10">
      <t>モウシコミショ</t>
    </rPh>
    <rPh sb="23" eb="25">
      <t>ニュウリョク</t>
    </rPh>
    <rPh sb="27" eb="29">
      <t>インサツ</t>
    </rPh>
    <phoneticPr fontId="1"/>
  </si>
  <si>
    <t>⑤ＩＤカード用の顔写真１枚(3cm×4cm)　～　写真の裏面に氏名を記入し、申込書の写真貼付場所にセロ
　　　　　　　　　　　　　　　　　　　　テープで貼付してください。</t>
    <rPh sb="25" eb="27">
      <t>シャシン</t>
    </rPh>
    <rPh sb="38" eb="41">
      <t>モウシコミショ</t>
    </rPh>
    <rPh sb="42" eb="44">
      <t>シャシン</t>
    </rPh>
    <rPh sb="44" eb="46">
      <t>テンプ</t>
    </rPh>
    <rPh sb="46" eb="48">
      <t>バショ</t>
    </rPh>
    <rPh sb="76" eb="78">
      <t>チョウフ</t>
    </rPh>
    <phoneticPr fontId="1"/>
  </si>
  <si>
    <t>③募集要項の「時間割」　～　申込書完成後に印刷してください。</t>
    <rPh sb="1" eb="5">
      <t>ボシュウヨウコウ</t>
    </rPh>
    <rPh sb="7" eb="10">
      <t>ジカンワリ</t>
    </rPh>
    <rPh sb="14" eb="17">
      <t>モウシコミショ</t>
    </rPh>
    <rPh sb="17" eb="19">
      <t>カンセイ</t>
    </rPh>
    <rPh sb="19" eb="20">
      <t>アト</t>
    </rPh>
    <rPh sb="21" eb="23">
      <t>インサツ</t>
    </rPh>
    <phoneticPr fontId="1"/>
  </si>
  <si>
    <t>④返信用封筒　～　長形３封筒に、申込者の住所・氏名を記入し、110円切手を貼付してください。</t>
    <rPh sb="9" eb="10">
      <t>チョウ</t>
    </rPh>
    <rPh sb="10" eb="11">
      <t>カタチ</t>
    </rPh>
    <rPh sb="12" eb="14">
      <t>フウトウ</t>
    </rPh>
    <rPh sb="16" eb="19">
      <t>モウシコミシャ</t>
    </rPh>
    <phoneticPr fontId="1"/>
  </si>
  <si>
    <r>
      <rPr>
        <b/>
        <u/>
        <sz val="10"/>
        <color rgb="FFFF0000"/>
        <rFont val="ＭＳ 明朝"/>
        <family val="1"/>
        <charset val="128"/>
      </rPr>
      <t>下記の②～⑤を、本校の事務室宛に郵送または持参</t>
    </r>
    <r>
      <rPr>
        <sz val="10"/>
        <color theme="1"/>
        <rFont val="ＭＳ 明朝"/>
        <family val="1"/>
        <charset val="128"/>
      </rPr>
      <t>してください。</t>
    </r>
    <rPh sb="0" eb="2">
      <t>カキ</t>
    </rPh>
    <rPh sb="11" eb="14">
      <t>ジムシツ</t>
    </rPh>
    <phoneticPr fontId="1"/>
  </si>
  <si>
    <t>北海道有朋高等学校　単位制課程</t>
    <rPh sb="0" eb="3">
      <t>ホッカイドウ</t>
    </rPh>
    <rPh sb="3" eb="9">
      <t>ユウホウコウトウガッコウ</t>
    </rPh>
    <rPh sb="10" eb="13">
      <t>タンイセイ</t>
    </rPh>
    <rPh sb="13" eb="15">
      <t>カテイ</t>
    </rPh>
    <phoneticPr fontId="1"/>
  </si>
  <si>
    <t>※　☆☆☆☆☆は学習内容の程度（学習レベル）の目安を示しています</t>
    <rPh sb="8" eb="10">
      <t>ガクシュウ</t>
    </rPh>
    <rPh sb="10" eb="12">
      <t>ナイヨウ</t>
    </rPh>
    <rPh sb="13" eb="15">
      <t>テイド</t>
    </rPh>
    <rPh sb="16" eb="18">
      <t>ガクシュウ</t>
    </rPh>
    <rPh sb="23" eb="25">
      <t>メヤス</t>
    </rPh>
    <rPh sb="26" eb="27">
      <t>シメ</t>
    </rPh>
    <phoneticPr fontId="1"/>
  </si>
  <si>
    <t>★☆☆☆☆　　　★★★☆☆　　　★★★★★</t>
    <phoneticPr fontId="1"/>
  </si>
  <si>
    <t>　　　　　　　　　　初級　　　　　　　中級　　　　　　　　上級</t>
    <rPh sb="10" eb="12">
      <t>ショキュウ</t>
    </rPh>
    <rPh sb="19" eb="21">
      <t>チュウキュウ</t>
    </rPh>
    <rPh sb="29" eb="31">
      <t>ジョウキュウ</t>
    </rPh>
    <phoneticPr fontId="1"/>
  </si>
  <si>
    <t>※　教科書、教材の欄が○の場合は、購入費用がかかります。</t>
    <rPh sb="2" eb="5">
      <t>キョウカショ</t>
    </rPh>
    <rPh sb="6" eb="8">
      <t>キョウザイ</t>
    </rPh>
    <rPh sb="9" eb="10">
      <t>ラン</t>
    </rPh>
    <rPh sb="13" eb="15">
      <t>バアイ</t>
    </rPh>
    <rPh sb="17" eb="19">
      <t>コウニュウ</t>
    </rPh>
    <rPh sb="19" eb="21">
      <t>ヒヨウ</t>
    </rPh>
    <phoneticPr fontId="1"/>
  </si>
  <si>
    <t>　×の場合でも、実習費等がかかる講座があります。</t>
    <rPh sb="3" eb="5">
      <t>バアイ</t>
    </rPh>
    <rPh sb="8" eb="11">
      <t>ジッシュウヒ</t>
    </rPh>
    <rPh sb="11" eb="12">
      <t>トウ</t>
    </rPh>
    <rPh sb="16" eb="18">
      <t>コウザ</t>
    </rPh>
    <phoneticPr fontId="1"/>
  </si>
  <si>
    <r>
      <rPr>
        <b/>
        <sz val="16"/>
        <color theme="1"/>
        <rFont val="ＭＳ Ｐゴシック"/>
        <family val="3"/>
        <charset val="128"/>
      </rPr>
      <t>【国語科】</t>
    </r>
    <r>
      <rPr>
        <sz val="16"/>
        <color theme="1"/>
        <rFont val="ＭＳ Ｐ明朝"/>
        <family val="1"/>
        <charset val="128"/>
      </rPr>
      <t>　一部科目履修生対象講座内容紹介</t>
    </r>
    <phoneticPr fontId="1"/>
  </si>
  <si>
    <t>単位数</t>
    <rPh sb="0" eb="2">
      <t>タンイ</t>
    </rPh>
    <rPh sb="2" eb="3">
      <t>スウ</t>
    </rPh>
    <phoneticPr fontId="1"/>
  </si>
  <si>
    <t>程度</t>
    <rPh sb="0" eb="2">
      <t>テイド</t>
    </rPh>
    <phoneticPr fontId="1"/>
  </si>
  <si>
    <t>講座内容（学習内容）</t>
    <rPh sb="0" eb="2">
      <t>コウザ</t>
    </rPh>
    <rPh sb="2" eb="4">
      <t>ナイヨウ</t>
    </rPh>
    <rPh sb="5" eb="7">
      <t>ガクシュウ</t>
    </rPh>
    <rPh sb="7" eb="9">
      <t>ナイヨウ</t>
    </rPh>
    <phoneticPr fontId="1"/>
  </si>
  <si>
    <t>教科書</t>
    <rPh sb="0" eb="3">
      <t>キョウカショ</t>
    </rPh>
    <phoneticPr fontId="1"/>
  </si>
  <si>
    <t>教材</t>
    <rPh sb="0" eb="2">
      <t>キョウザイ</t>
    </rPh>
    <phoneticPr fontId="1"/>
  </si>
  <si>
    <t>古典探究　前</t>
  </si>
  <si>
    <t>★★★☆☆</t>
    <phoneticPr fontId="1"/>
  </si>
  <si>
    <t>月木</t>
  </si>
  <si>
    <t>語句の用法、意味、表現の特色等の理解を深め、古典を読むことで先人の考えに親しみ自分の考えを豊かにします。古文・漢文を読む能力を高めるための講座です。文語の決まり、訓読の決まり、古典文法等をさらに深く学習します。</t>
  </si>
  <si>
    <t>○</t>
  </si>
  <si>
    <t>古典探究  後</t>
  </si>
  <si>
    <t>後期</t>
  </si>
  <si>
    <t>文学国語  前</t>
  </si>
  <si>
    <t>火金</t>
  </si>
  <si>
    <t>文学的な文章（小説等）を教材にして、登場人物の心情等を読み取る力、読解力、表現力を養い、ものの見方、感じ方、考え方を豊かにすることに重点を置いた講座です。</t>
  </si>
  <si>
    <t>文学国語  後</t>
  </si>
  <si>
    <t>論理国語  前</t>
  </si>
  <si>
    <t>説明文（評論）を教材にして、語感を磨き、語彙を増やし、論理的な考え方を身につけること、説明文（評論）の読解力を高めることに重点を置いた講座です。</t>
  </si>
  <si>
    <t>論理国語  後</t>
  </si>
  <si>
    <t>　※　教科書は概ね、９００円～１，１００円、教材は７００円～１，７００円です。</t>
  </si>
  <si>
    <t>　　　詳しくは決定通知書でお知らせいたします。</t>
  </si>
  <si>
    <r>
      <rPr>
        <b/>
        <sz val="16"/>
        <color theme="1"/>
        <rFont val="ＭＳ Ｐゴシック"/>
        <family val="3"/>
        <charset val="128"/>
      </rPr>
      <t>【地理・歴史、公民科】　</t>
    </r>
    <r>
      <rPr>
        <sz val="16"/>
        <color theme="1"/>
        <rFont val="ＭＳ Ｐ明朝"/>
        <family val="1"/>
        <charset val="128"/>
      </rPr>
      <t>一部科目履修生対象講座内容紹介</t>
    </r>
    <rPh sb="1" eb="2">
      <t>チ</t>
    </rPh>
    <rPh sb="2" eb="3">
      <t>リ</t>
    </rPh>
    <rPh sb="4" eb="6">
      <t>レキシ</t>
    </rPh>
    <rPh sb="7" eb="9">
      <t>コウミン</t>
    </rPh>
    <phoneticPr fontId="1"/>
  </si>
  <si>
    <t>地理総合</t>
  </si>
  <si>
    <t>★★☆☆☆</t>
  </si>
  <si>
    <t>現代社会が抱える諸課題について、地域性を踏まえて地理的視点から考察し、地理的な物の見方ならびに思考力を育成します。映像資料を活用して、世界を知り、考え、表現する力を醸成します。</t>
    <phoneticPr fontId="1"/>
  </si>
  <si>
    <t>×</t>
  </si>
  <si>
    <t>地理探究</t>
  </si>
  <si>
    <t>現代世界の地理的事象を系統地理的、地誌的に考察し、地理的な物の見方ならびに思考力を育成します。映像資料を活用して、世界を知り、考え、表現する力を醸成します。</t>
  </si>
  <si>
    <t>歴史総合</t>
  </si>
  <si>
    <t>18世紀から現在までの時代を対象に、世界と日本の歴史的なつながりについて学習します。基礎的・基本的なことがらを学ぶとともに、歴史上のできごとや資料について自分の考えをまとめる学習も行います。なお、それ以前の歴史は、「世界史探究」・「日本史探究」の中で扱います。</t>
  </si>
  <si>
    <t>世界史探究</t>
  </si>
  <si>
    <t>★★★☆☆</t>
  </si>
  <si>
    <t>「歴史総合」で学んだ歴史の知識、歴史に対する見方・考え方を基礎に、より詳しく世界の歴史を学びます。古代から現在までの時代を対象に、世界の歴史上のできごとを理解するとともに、それらが現代の世界とどのような関連があるのかを学習します。</t>
  </si>
  <si>
    <t>日本史探究</t>
  </si>
  <si>
    <t>「歴史総合」で学んだ歴史の知識、歴史に対する見方・考え方を基礎に、より詳しく日本の歴史を学びます。古代から現在までの時代を対象に、日本の歴史上のできごとを理解するとともに、それらが現代の世界とどのような関連があるのかを学習します。</t>
  </si>
  <si>
    <t>公共</t>
  </si>
  <si>
    <t>現代の倫理、社会、文化、政治、法、経済、国際関係などに関わる諸課題を追究したり解決したりする活動を通して、人間と社会のあり方について考えます。</t>
    <phoneticPr fontId="1"/>
  </si>
  <si>
    <t>青年期をどう生きるか、日本や世界の過去から現在までの思想家たちの様々な考え方や生き方に学び、自ら考え方、生き方を思索により深めていく科目です。受身ではなく自ら探求しようとする姿勢が求められる科目です。</t>
  </si>
  <si>
    <t>金</t>
  </si>
  <si>
    <t>　※　教科書は概ね、５００円～７００円程度です。なお、地理総合を履修の場合は地図帳も（１，３００円程度）必要です。</t>
    <phoneticPr fontId="1"/>
  </si>
  <si>
    <r>
      <rPr>
        <b/>
        <sz val="16"/>
        <color theme="1"/>
        <rFont val="ＭＳ Ｐゴシック"/>
        <family val="3"/>
        <charset val="128"/>
      </rPr>
      <t>【数学科】</t>
    </r>
    <r>
      <rPr>
        <sz val="16"/>
        <color theme="1"/>
        <rFont val="ＭＳ Ｐ明朝"/>
        <family val="1"/>
        <charset val="128"/>
      </rPr>
      <t>　一部科目履修生対象講座内容紹介</t>
    </r>
    <rPh sb="1" eb="3">
      <t>スウガク</t>
    </rPh>
    <phoneticPr fontId="1"/>
  </si>
  <si>
    <t>数学Ⅰ基礎Ｙ</t>
  </si>
  <si>
    <t>★☆☆☆☆</t>
    <phoneticPr fontId="1"/>
  </si>
  <si>
    <t>｢２次関数｣｢図形と計量｣を学習します。受講には、中学校の基礎的な内容の理解が必要です。</t>
  </si>
  <si>
    <t>数学Ⅰ基礎Ｘ</t>
  </si>
  <si>
    <t>※教科書は概ね５００円～９００円、教材は５００円～７００円です。詳しくは決定通知書でお知らせします。</t>
  </si>
  <si>
    <r>
      <rPr>
        <b/>
        <sz val="16"/>
        <color theme="1"/>
        <rFont val="ＭＳ Ｐゴシック"/>
        <family val="3"/>
        <charset val="128"/>
      </rPr>
      <t>【理科】</t>
    </r>
    <r>
      <rPr>
        <sz val="16"/>
        <color theme="1"/>
        <rFont val="ＭＳ Ｐ明朝"/>
        <family val="1"/>
        <charset val="128"/>
      </rPr>
      <t>　一部科目履修生対象講座内容紹介</t>
    </r>
    <rPh sb="1" eb="2">
      <t>リ</t>
    </rPh>
    <phoneticPr fontId="1"/>
  </si>
  <si>
    <t>科学と人間生活</t>
  </si>
  <si>
    <t>身近な自然の事物・現象や社会の中で利用されている科学技術について学習します。</t>
  </si>
  <si>
    <t>　※　教科書は概ね、７００円～１，０００円、教材は５００円～６００円です。詳しくは決定通知書でお知らせいたします。</t>
  </si>
  <si>
    <r>
      <rPr>
        <b/>
        <sz val="16"/>
        <color theme="1"/>
        <rFont val="ＭＳ Ｐゴシック"/>
        <family val="3"/>
        <charset val="128"/>
      </rPr>
      <t>【外国語科（英語）】</t>
    </r>
    <r>
      <rPr>
        <sz val="16"/>
        <color theme="1"/>
        <rFont val="ＭＳ Ｐ明朝"/>
        <family val="1"/>
        <charset val="128"/>
      </rPr>
      <t>　一部科目履修生対象講座内容紹介</t>
    </r>
    <rPh sb="1" eb="2">
      <t>ガイ</t>
    </rPh>
    <phoneticPr fontId="1"/>
  </si>
  <si>
    <t>英語コミュⅠ基礎</t>
  </si>
  <si>
    <t>中学校の復習から始めて、比較的やさしい教科書で英コミュⅠの基礎を作ります。</t>
  </si>
  <si>
    <t>英語コミュⅠ</t>
  </si>
  <si>
    <t>４技能や基本的な文法事項の確認を含めた総合的な英語学習を英コミュⅠの標準レベルで行います。</t>
  </si>
  <si>
    <t>英語コミュⅡ基礎</t>
  </si>
  <si>
    <t>英コミュⅠで学習したことの復習から始めて、比較的やさしい教科書で英コミュⅡの基礎を作ります。</t>
  </si>
  <si>
    <t>英語コミュⅡ</t>
  </si>
  <si>
    <t>★★★★☆</t>
  </si>
  <si>
    <t>英コミュⅠで学習したことを基礎として更に進んだ内容を学習し、高等学校の英語学習の完成を目指します。</t>
  </si>
  <si>
    <t>論理・表現Ⅰ</t>
  </si>
  <si>
    <t>身近な話題について、文法の知識を使って話したり書いたりすることを中心に学習します。</t>
  </si>
  <si>
    <t>英語コミュⅢ</t>
  </si>
  <si>
    <t>★★★★★</t>
    <phoneticPr fontId="1"/>
  </si>
  <si>
    <t>英コミュⅡで学習したことを基礎として更に進んだ内容を学習し、高等学校の英語学習の完成を目指します。</t>
  </si>
  <si>
    <t>論理・表現Ⅱ</t>
  </si>
  <si>
    <t>論理・表現Ⅰで学習した内容をさらに深め、身近な話題について、文法の知識を使って話したり書いたりすることを中心に学習します。</t>
  </si>
  <si>
    <t xml:space="preserve"> 水</t>
  </si>
  <si>
    <t>論理表現Ⅲ</t>
  </si>
  <si>
    <t>論理・表現Ⅱで学習した内容をさらに深め、身近な話題について、文法の知識を使って話したり書いたりすることを中心に学習します。</t>
  </si>
  <si>
    <t>　※　教科書・教材について、詳しくは決定通知書でお知らせいたします。</t>
  </si>
  <si>
    <r>
      <rPr>
        <b/>
        <sz val="16"/>
        <color theme="1"/>
        <rFont val="ＭＳ Ｐゴシック"/>
        <family val="3"/>
        <charset val="128"/>
      </rPr>
      <t>【外国語科（ロシア語・中国語）】</t>
    </r>
    <r>
      <rPr>
        <sz val="16"/>
        <color theme="1"/>
        <rFont val="ＭＳ Ｐ明朝"/>
        <family val="1"/>
        <charset val="128"/>
      </rPr>
      <t>　一部科目履修生対象講座内容紹介</t>
    </r>
    <rPh sb="1" eb="2">
      <t>ガイ</t>
    </rPh>
    <phoneticPr fontId="1"/>
  </si>
  <si>
    <t>基礎ロシア語</t>
  </si>
  <si>
    <t>初歩的なロシア語の会話・文法等を学習します。〔前期又は後期のどちらかとします〕</t>
  </si>
  <si>
    <t xml:space="preserve">0892024-150 </t>
  </si>
  <si>
    <t>基礎中国語</t>
  </si>
  <si>
    <t>初歩的な中国語の会話・文法等を学習します。〔前期又は後期のどちらかとします〕</t>
  </si>
  <si>
    <t xml:space="preserve"> 基礎中国語 </t>
  </si>
  <si>
    <t xml:space="preserve">月木 </t>
  </si>
  <si>
    <t>※　教科書・教材について、詳しくは決定通知書でお知らせいたします。</t>
  </si>
  <si>
    <r>
      <rPr>
        <b/>
        <sz val="16"/>
        <color theme="1"/>
        <rFont val="ＭＳ Ｐゴシック"/>
        <family val="3"/>
        <charset val="128"/>
      </rPr>
      <t>【芸術科（書道）】　</t>
    </r>
    <r>
      <rPr>
        <sz val="16"/>
        <color theme="1"/>
        <rFont val="ＭＳ Ｐ明朝"/>
        <family val="1"/>
        <charset val="128"/>
      </rPr>
      <t>一部科目履修生対象講座内容紹介</t>
    </r>
    <rPh sb="1" eb="3">
      <t>ゲイジュツ</t>
    </rPh>
    <phoneticPr fontId="1"/>
  </si>
  <si>
    <t>〇</t>
  </si>
  <si>
    <t>　※　教材、実習費として４，０００円程度かかります。</t>
    <rPh sb="6" eb="9">
      <t>ジッシュウヒ</t>
    </rPh>
    <rPh sb="17" eb="18">
      <t>エン</t>
    </rPh>
    <rPh sb="18" eb="20">
      <t>テイド</t>
    </rPh>
    <phoneticPr fontId="1"/>
  </si>
  <si>
    <r>
      <rPr>
        <b/>
        <sz val="16"/>
        <color theme="1"/>
        <rFont val="ＭＳ Ｐゴシック"/>
        <family val="3"/>
        <charset val="128"/>
      </rPr>
      <t>【商業科】</t>
    </r>
    <r>
      <rPr>
        <sz val="16"/>
        <color theme="1"/>
        <rFont val="ＭＳ Ｐ明朝"/>
        <family val="1"/>
        <charset val="128"/>
      </rPr>
      <t>　一部科目履修生対象講座内容紹介</t>
    </r>
    <rPh sb="1" eb="3">
      <t>ショウギョウ</t>
    </rPh>
    <phoneticPr fontId="1"/>
  </si>
  <si>
    <t>簿記Ⅰ</t>
  </si>
  <si>
    <t>簿記に関する基本的な仕組みを理解し、適正な会計処理を行う能力を身につけます。</t>
  </si>
  <si>
    <t>ビジネス文書基礎</t>
  </si>
  <si>
    <t>コンピュータを活用して、ビジネス文書作成のための基本的な知識や技術を身につけます。</t>
  </si>
  <si>
    <t>ビジネス計算</t>
  </si>
  <si>
    <t>商業活動に必要な計算を合理的、能率的に処理するための知識、技術を習得するとともに電卓の操作を習熟するための学習をします。</t>
  </si>
  <si>
    <t>※教科書は、５００円～１，５００円、教材は１，０００円程度です。詳しくは決定通知書でお知らせします。</t>
  </si>
  <si>
    <t>※「ビジネス文書基礎」受講上の注意</t>
  </si>
  <si>
    <t>　　問題集は最新版のものを購入していただきます。</t>
  </si>
  <si>
    <t>※「ビジネス計算」受講上の注意</t>
  </si>
  <si>
    <t>　　指定する電卓を購入します。（２，０００～５，０００円）</t>
  </si>
  <si>
    <t>※各講座は、全商簿記実務検定、全商ビジネス文書実務検定、全商ビジネス計算実務検定に対応しています。</t>
    <phoneticPr fontId="1"/>
  </si>
  <si>
    <t>　受講期間中に検定にチャレンジすることをお勧めします。</t>
    <phoneticPr fontId="1"/>
  </si>
  <si>
    <t>※　保健体育科、家庭科、情報科では、一部科目履修生の受入は実施していません。</t>
    <rPh sb="2" eb="4">
      <t>ホケン</t>
    </rPh>
    <rPh sb="4" eb="7">
      <t>タイイクカ</t>
    </rPh>
    <rPh sb="8" eb="11">
      <t>カテイカ</t>
    </rPh>
    <rPh sb="12" eb="15">
      <t>ジョウホウカ</t>
    </rPh>
    <rPh sb="18" eb="20">
      <t>イチブ</t>
    </rPh>
    <rPh sb="20" eb="22">
      <t>カモク</t>
    </rPh>
    <rPh sb="22" eb="24">
      <t>リシュウ</t>
    </rPh>
    <rPh sb="24" eb="25">
      <t>セイ</t>
    </rPh>
    <rPh sb="26" eb="28">
      <t>ウケイレ</t>
    </rPh>
    <rPh sb="29" eb="31">
      <t>ジッシ</t>
    </rPh>
    <phoneticPr fontId="1"/>
  </si>
  <si>
    <t>　ダウンロードした募集要項を開き、㋐～㋔のシートを印刷してご活用ください。</t>
    <rPh sb="9" eb="11">
      <t>ボシュウ</t>
    </rPh>
    <rPh sb="11" eb="13">
      <t>ヨウコウ</t>
    </rPh>
    <rPh sb="14" eb="15">
      <t>ヒラ</t>
    </rPh>
    <rPh sb="25" eb="27">
      <t>インサツ</t>
    </rPh>
    <rPh sb="30" eb="32">
      <t>カツヨウ</t>
    </rPh>
    <phoneticPr fontId="1"/>
  </si>
  <si>
    <t>【資料㋐】　　　　　　　　</t>
    <rPh sb="1" eb="3">
      <t>シリョウ</t>
    </rPh>
    <phoneticPr fontId="1"/>
  </si>
  <si>
    <t>【資料㋑】　　　　　　　　</t>
    <rPh sb="1" eb="3">
      <t>シリョウ</t>
    </rPh>
    <phoneticPr fontId="1"/>
  </si>
  <si>
    <t>＜資料㋔＞</t>
    <rPh sb="1" eb="3">
      <t>シリョウ</t>
    </rPh>
    <phoneticPr fontId="1"/>
  </si>
  <si>
    <t>④　本校ではＢＹＯＤ授業（ノートＰＣやタブレット端末等を活用した授業）を実施し
　ております。一部科目履修生の方にも、タブレット等のご準備をしていただきます。
　　現在お持ちの機器を使用するか、斡旋機器の購入をお願いします。
　  なお、本校では、Chromebook（クロムブック）を使用（斡旋）しています。</t>
    <rPh sb="146" eb="148">
      <t>アッセン</t>
    </rPh>
    <phoneticPr fontId="1"/>
  </si>
  <si>
    <t>⑥　一部科目履修生の方の登下校や授業中に起きた事故の場合、本校では責任を負うこ
　とができません。万一に備えて個人で保険に加入することを強くお勧めします。現在
　加入の保険でも十分な場合がありますので、ご自身でご確認ください。
　　なお、本校では保険の斡旋はしておりません。</t>
    <rPh sb="2" eb="4">
      <t>イチブ</t>
    </rPh>
    <rPh sb="4" eb="6">
      <t>カモク</t>
    </rPh>
    <rPh sb="6" eb="8">
      <t>リシュウ</t>
    </rPh>
    <rPh sb="8" eb="9">
      <t>セイ</t>
    </rPh>
    <rPh sb="10" eb="11">
      <t>カタ</t>
    </rPh>
    <rPh sb="12" eb="15">
      <t>トウゲコウ</t>
    </rPh>
    <rPh sb="16" eb="19">
      <t>ジュギョウチュウ</t>
    </rPh>
    <rPh sb="20" eb="21">
      <t>オ</t>
    </rPh>
    <rPh sb="26" eb="28">
      <t>バアイ</t>
    </rPh>
    <rPh sb="29" eb="31">
      <t>ホンコウ</t>
    </rPh>
    <rPh sb="33" eb="35">
      <t>セキニン</t>
    </rPh>
    <rPh sb="36" eb="37">
      <t>オ</t>
    </rPh>
    <rPh sb="49" eb="51">
      <t>マンイチ</t>
    </rPh>
    <rPh sb="102" eb="104">
      <t>ジシン</t>
    </rPh>
    <rPh sb="119" eb="121">
      <t>ホンコウ</t>
    </rPh>
    <rPh sb="123" eb="125">
      <t>ホケン</t>
    </rPh>
    <phoneticPr fontId="1"/>
  </si>
  <si>
    <t>　平成３年度の単位制開設以来、生涯学習の観点から、地域に開かれた学校を目指して、一般社会人の多様な学習要望に応えるために高校の授業を開放し、生涯学習の機会を広げることを目的としています。
　平成１９年の校舎移転以来、多くの方々に受講していただいており、その意欲と姿勢は在籍生徒への刺激と励みになっております。</t>
    <rPh sb="101" eb="103">
      <t>コウシャ</t>
    </rPh>
    <phoneticPr fontId="1"/>
  </si>
  <si>
    <r>
      <t>　本校の各講座（授業）実施教室　</t>
    </r>
    <r>
      <rPr>
        <sz val="9"/>
        <color theme="1"/>
        <rFont val="ＭＳ 明朝"/>
        <family val="1"/>
        <charset val="128"/>
      </rPr>
      <t>※一部科目履修生のリモート（遠隔）による授業は実施していません。</t>
    </r>
    <rPh sb="4" eb="5">
      <t>カク</t>
    </rPh>
    <rPh sb="5" eb="7">
      <t>コウザ</t>
    </rPh>
    <rPh sb="8" eb="10">
      <t>ジュギョウ</t>
    </rPh>
    <rPh sb="11" eb="13">
      <t>ジッシ</t>
    </rPh>
    <rPh sb="13" eb="15">
      <t>キョウシツ</t>
    </rPh>
    <rPh sb="17" eb="19">
      <t>イチブ</t>
    </rPh>
    <rPh sb="19" eb="24">
      <t>カモクリシュウセイ</t>
    </rPh>
    <rPh sb="30" eb="32">
      <t>エンカク</t>
    </rPh>
    <rPh sb="36" eb="38">
      <t>ジュギョウ</t>
    </rPh>
    <rPh sb="39" eb="41">
      <t>ジッシ</t>
    </rPh>
    <phoneticPr fontId="1"/>
  </si>
  <si>
    <t>　希望講座を調整し、決定後に「決定通知書および受講手続き案内」または「不許可（お断り）通知」を
発送します。（生徒の時間割が確定した後で、一部履修生の調整に入るため時間を要します。）</t>
    <rPh sb="1" eb="3">
      <t>キボウ</t>
    </rPh>
    <rPh sb="6" eb="8">
      <t>チョウセイ</t>
    </rPh>
    <rPh sb="10" eb="13">
      <t>ケッテイゴ</t>
    </rPh>
    <rPh sb="35" eb="38">
      <t>フキョカ</t>
    </rPh>
    <rPh sb="40" eb="41">
      <t>コトワ</t>
    </rPh>
    <rPh sb="43" eb="45">
      <t>ツウチ</t>
    </rPh>
    <rPh sb="55" eb="57">
      <t>セイト</t>
    </rPh>
    <rPh sb="58" eb="61">
      <t>ジカンワリ</t>
    </rPh>
    <rPh sb="62" eb="64">
      <t>カクテイ</t>
    </rPh>
    <rPh sb="66" eb="67">
      <t>ノチ</t>
    </rPh>
    <rPh sb="69" eb="71">
      <t>イチブ</t>
    </rPh>
    <rPh sb="71" eb="74">
      <t>リシュウセイ</t>
    </rPh>
    <rPh sb="75" eb="77">
      <t>チョウセイ</t>
    </rPh>
    <rPh sb="78" eb="79">
      <t>ハイ</t>
    </rPh>
    <rPh sb="82" eb="84">
      <t>ジカン</t>
    </rPh>
    <rPh sb="85" eb="86">
      <t>ヨウ</t>
    </rPh>
    <phoneticPr fontId="1"/>
  </si>
  <si>
    <t>※夏季休業、冬季休業、学校行事日、祝日、休業日は
　 授業がありません。</t>
    <rPh sb="1" eb="3">
      <t>カキ</t>
    </rPh>
    <rPh sb="3" eb="5">
      <t>キュウギョウ</t>
    </rPh>
    <rPh sb="6" eb="8">
      <t>トウキ</t>
    </rPh>
    <rPh sb="8" eb="10">
      <t>キュウギョウ</t>
    </rPh>
    <rPh sb="11" eb="13">
      <t>ガッコウ</t>
    </rPh>
    <rPh sb="13" eb="15">
      <t>ギョウジ</t>
    </rPh>
    <rPh sb="15" eb="16">
      <t>ヒ</t>
    </rPh>
    <rPh sb="17" eb="18">
      <t>シュク</t>
    </rPh>
    <rPh sb="18" eb="19">
      <t>ジツ</t>
    </rPh>
    <rPh sb="20" eb="23">
      <t>キュウギョウビ</t>
    </rPh>
    <rPh sb="27" eb="29">
      <t>ジュギョウ</t>
    </rPh>
    <phoneticPr fontId="1"/>
  </si>
  <si>
    <r>
      <t>特記事項　</t>
    </r>
    <r>
      <rPr>
        <sz val="10"/>
        <color theme="2" tint="-0.499984740745262"/>
        <rFont val="ＭＳ Ｐゴシック"/>
        <family val="3"/>
        <charset val="128"/>
      </rPr>
      <t>（事前に本校へ伝えておきたいこと、体調面で心配なこと　等）</t>
    </r>
    <rPh sb="0" eb="2">
      <t>トッキ</t>
    </rPh>
    <rPh sb="2" eb="4">
      <t>ジコウ</t>
    </rPh>
    <rPh sb="6" eb="8">
      <t>ジゼン</t>
    </rPh>
    <rPh sb="9" eb="11">
      <t>ホンコウ</t>
    </rPh>
    <rPh sb="12" eb="13">
      <t>ツタ</t>
    </rPh>
    <rPh sb="22" eb="25">
      <t>タイチョウメン</t>
    </rPh>
    <rPh sb="26" eb="28">
      <t>シンパイ</t>
    </rPh>
    <rPh sb="32" eb="33">
      <t>トウ</t>
    </rPh>
    <phoneticPr fontId="1"/>
  </si>
  <si>
    <t>通年＿水</t>
    <rPh sb="0" eb="2">
      <t>ツウネン</t>
    </rPh>
    <rPh sb="3" eb="4">
      <t>スイ</t>
    </rPh>
    <phoneticPr fontId="1"/>
  </si>
  <si>
    <t>通年＿金</t>
    <rPh sb="0" eb="2">
      <t>ツウネン</t>
    </rPh>
    <rPh sb="3" eb="4">
      <t>キン</t>
    </rPh>
    <phoneticPr fontId="1"/>
  </si>
  <si>
    <t>通年金１校</t>
    <rPh sb="2" eb="3">
      <t>キン</t>
    </rPh>
    <phoneticPr fontId="1"/>
  </si>
  <si>
    <t>通年金１校コード</t>
    <rPh sb="2" eb="3">
      <t>キン</t>
    </rPh>
    <phoneticPr fontId="1"/>
  </si>
  <si>
    <t>通年金２校</t>
    <rPh sb="2" eb="3">
      <t>キン</t>
    </rPh>
    <phoneticPr fontId="1"/>
  </si>
  <si>
    <t>通年金２校コード</t>
    <rPh sb="2" eb="3">
      <t>キン</t>
    </rPh>
    <phoneticPr fontId="1"/>
  </si>
  <si>
    <t>通年水４校</t>
    <rPh sb="2" eb="3">
      <t>スイ</t>
    </rPh>
    <phoneticPr fontId="1"/>
  </si>
  <si>
    <t>通年水４校コード</t>
    <rPh sb="2" eb="3">
      <t>スイ</t>
    </rPh>
    <phoneticPr fontId="1"/>
  </si>
  <si>
    <t>政経・経済</t>
    <rPh sb="3" eb="5">
      <t>ケイザイ</t>
    </rPh>
    <phoneticPr fontId="4"/>
  </si>
  <si>
    <t>書道Ⅱ基礎</t>
    <rPh sb="0" eb="2">
      <t>ショドウ</t>
    </rPh>
    <rPh sb="3" eb="5">
      <t>キソ</t>
    </rPh>
    <phoneticPr fontId="4"/>
  </si>
  <si>
    <t>0752124-120</t>
    <phoneticPr fontId="4"/>
  </si>
  <si>
    <t>0331024-420</t>
    <phoneticPr fontId="4"/>
  </si>
  <si>
    <t>政経・経済</t>
    <rPh sb="0" eb="2">
      <t>セイケイ</t>
    </rPh>
    <rPh sb="3" eb="5">
      <t>ケイザイ</t>
    </rPh>
    <phoneticPr fontId="4"/>
  </si>
  <si>
    <t>0331024-230</t>
    <phoneticPr fontId="4"/>
  </si>
  <si>
    <t>政治・経済</t>
    <rPh sb="0" eb="2">
      <t>セイジ</t>
    </rPh>
    <rPh sb="3" eb="5">
      <t>ケイザイ</t>
    </rPh>
    <phoneticPr fontId="4"/>
  </si>
  <si>
    <t>0331024-240</t>
    <phoneticPr fontId="4"/>
  </si>
  <si>
    <t>0311024-430</t>
    <phoneticPr fontId="4"/>
  </si>
  <si>
    <t>0511024-530</t>
    <phoneticPr fontId="4"/>
  </si>
  <si>
    <t>令和８年度</t>
    <rPh sb="0" eb="1">
      <t>レイ</t>
    </rPh>
    <rPh sb="1" eb="2">
      <t>ワ</t>
    </rPh>
    <rPh sb="3" eb="5">
      <t>ネンド</t>
    </rPh>
    <phoneticPr fontId="1"/>
  </si>
  <si>
    <t>　令和８年４月１７日（木）　</t>
    <rPh sb="1" eb="2">
      <t>レイ</t>
    </rPh>
    <rPh sb="2" eb="3">
      <t>ワ</t>
    </rPh>
    <rPh sb="4" eb="5">
      <t>ネン</t>
    </rPh>
    <rPh sb="11" eb="12">
      <t>キ</t>
    </rPh>
    <phoneticPr fontId="1"/>
  </si>
  <si>
    <t>令和８年度　＜単位制課程＞　一部科目履修【申込書】</t>
    <rPh sb="0" eb="2">
      <t>レイワ</t>
    </rPh>
    <rPh sb="3" eb="5">
      <t>ネンド</t>
    </rPh>
    <rPh sb="7" eb="10">
      <t>タンイセイ</t>
    </rPh>
    <rPh sb="10" eb="12">
      <t>カテイ</t>
    </rPh>
    <rPh sb="14" eb="16">
      <t>イチブ</t>
    </rPh>
    <rPh sb="16" eb="18">
      <t>カモク</t>
    </rPh>
    <rPh sb="18" eb="20">
      <t>リシュウ</t>
    </rPh>
    <rPh sb="21" eb="24">
      <t>モウシコミショ</t>
    </rPh>
    <phoneticPr fontId="1"/>
  </si>
  <si>
    <t>令和８年度　＜単位制課程＞　一部科目履修【時間割】</t>
    <rPh sb="0" eb="2">
      <t>レイワ</t>
    </rPh>
    <rPh sb="3" eb="5">
      <t>ネンド</t>
    </rPh>
    <rPh sb="7" eb="10">
      <t>タンイセイ</t>
    </rPh>
    <rPh sb="10" eb="12">
      <t>カテイ</t>
    </rPh>
    <rPh sb="14" eb="16">
      <t>イチブ</t>
    </rPh>
    <rPh sb="16" eb="18">
      <t>カモク</t>
    </rPh>
    <rPh sb="18" eb="20">
      <t>リシュウ</t>
    </rPh>
    <rPh sb="21" eb="24">
      <t>ジカンワリ</t>
    </rPh>
    <phoneticPr fontId="1"/>
  </si>
  <si>
    <t>※申込者情報および受講希望講座申請の太枠内を入力または選択してください。</t>
    <rPh sb="1" eb="4">
      <t>モウシコミシャ</t>
    </rPh>
    <rPh sb="4" eb="6">
      <t>ジョウホウ</t>
    </rPh>
    <rPh sb="9" eb="11">
      <t>ジュコウ</t>
    </rPh>
    <rPh sb="11" eb="13">
      <t>キボウ</t>
    </rPh>
    <rPh sb="13" eb="15">
      <t>コウザ</t>
    </rPh>
    <rPh sb="15" eb="17">
      <t>シンセイ</t>
    </rPh>
    <rPh sb="18" eb="21">
      <t>フトワクナイ</t>
    </rPh>
    <rPh sb="22" eb="24">
      <t>ニュウリョク</t>
    </rPh>
    <rPh sb="27" eb="29">
      <t>センタク</t>
    </rPh>
    <phoneticPr fontId="1"/>
  </si>
  <si>
    <t>政治経済</t>
    <rPh sb="0" eb="2">
      <t>セイジ</t>
    </rPh>
    <rPh sb="2" eb="4">
      <t>ケイザイ</t>
    </rPh>
    <phoneticPr fontId="1"/>
  </si>
  <si>
    <t>書道Ⅱ基礎</t>
    <rPh sb="0" eb="2">
      <t>ショドウ</t>
    </rPh>
    <rPh sb="3" eb="5">
      <t>キソ</t>
    </rPh>
    <phoneticPr fontId="1"/>
  </si>
  <si>
    <t>0752124-120</t>
    <phoneticPr fontId="1"/>
  </si>
  <si>
    <t>該当なし</t>
    <rPh sb="0" eb="2">
      <t>ガイトウ</t>
    </rPh>
    <phoneticPr fontId="1"/>
  </si>
  <si>
    <t>政治経済</t>
    <rPh sb="0" eb="2">
      <t>セイジ</t>
    </rPh>
    <rPh sb="2" eb="4">
      <t>ケイザイ</t>
    </rPh>
    <phoneticPr fontId="4"/>
  </si>
  <si>
    <t>0331024-240</t>
    <phoneticPr fontId="1"/>
  </si>
  <si>
    <t>歴史総合</t>
    <rPh sb="0" eb="2">
      <t>レキシ</t>
    </rPh>
    <rPh sb="2" eb="4">
      <t>ソウゴウ</t>
    </rPh>
    <phoneticPr fontId="1"/>
  </si>
  <si>
    <t>科学と人間生活</t>
    <rPh sb="0" eb="2">
      <t>カガク</t>
    </rPh>
    <rPh sb="3" eb="5">
      <t>ニンゲン</t>
    </rPh>
    <rPh sb="5" eb="7">
      <t>セイカツ</t>
    </rPh>
    <phoneticPr fontId="1"/>
  </si>
  <si>
    <t>0511024-530</t>
    <phoneticPr fontId="1"/>
  </si>
  <si>
    <t>前期水1校</t>
    <rPh sb="0" eb="2">
      <t>ゼンキ</t>
    </rPh>
    <rPh sb="2" eb="3">
      <t>スイ</t>
    </rPh>
    <rPh sb="4" eb="5">
      <t>コウ</t>
    </rPh>
    <phoneticPr fontId="1"/>
  </si>
  <si>
    <t>前期水2校</t>
    <rPh sb="0" eb="2">
      <t>ゼンキ</t>
    </rPh>
    <rPh sb="2" eb="3">
      <t>スイ</t>
    </rPh>
    <rPh sb="4" eb="5">
      <t>コウ</t>
    </rPh>
    <phoneticPr fontId="1"/>
  </si>
  <si>
    <t>前期水3校</t>
    <rPh sb="0" eb="2">
      <t>ゼンキ</t>
    </rPh>
    <rPh sb="2" eb="3">
      <t>スイ</t>
    </rPh>
    <rPh sb="4" eb="5">
      <t>コウ</t>
    </rPh>
    <phoneticPr fontId="1"/>
  </si>
  <si>
    <t>前期水4校</t>
    <rPh sb="0" eb="2">
      <t>ゼンキ</t>
    </rPh>
    <rPh sb="2" eb="3">
      <t>スイ</t>
    </rPh>
    <rPh sb="4" eb="5">
      <t>コウ</t>
    </rPh>
    <phoneticPr fontId="1"/>
  </si>
  <si>
    <t>前期水5校</t>
    <rPh sb="0" eb="2">
      <t>ゼンキ</t>
    </rPh>
    <rPh sb="2" eb="3">
      <t>スイ</t>
    </rPh>
    <rPh sb="4" eb="5">
      <t>コウ</t>
    </rPh>
    <phoneticPr fontId="1"/>
  </si>
  <si>
    <t>前期水6校</t>
    <rPh sb="0" eb="2">
      <t>ゼンキ</t>
    </rPh>
    <rPh sb="2" eb="3">
      <t>スイ</t>
    </rPh>
    <rPh sb="4" eb="5">
      <t>コウ</t>
    </rPh>
    <phoneticPr fontId="1"/>
  </si>
  <si>
    <t>後期金1校</t>
    <rPh sb="0" eb="2">
      <t>コウキ</t>
    </rPh>
    <rPh sb="2" eb="3">
      <t>キン</t>
    </rPh>
    <rPh sb="4" eb="5">
      <t>コウ</t>
    </rPh>
    <phoneticPr fontId="1"/>
  </si>
  <si>
    <t>後期金2校</t>
    <rPh sb="0" eb="2">
      <t>コウキ</t>
    </rPh>
    <rPh sb="2" eb="3">
      <t>キン</t>
    </rPh>
    <rPh sb="4" eb="5">
      <t>コウ</t>
    </rPh>
    <phoneticPr fontId="1"/>
  </si>
  <si>
    <t>後期金3校</t>
    <rPh sb="0" eb="2">
      <t>コウキ</t>
    </rPh>
    <rPh sb="2" eb="3">
      <t>キン</t>
    </rPh>
    <rPh sb="4" eb="5">
      <t>コウ</t>
    </rPh>
    <phoneticPr fontId="1"/>
  </si>
  <si>
    <t>後期金4校</t>
    <rPh sb="0" eb="2">
      <t>コウキ</t>
    </rPh>
    <rPh sb="2" eb="3">
      <t>キン</t>
    </rPh>
    <rPh sb="4" eb="5">
      <t>コウ</t>
    </rPh>
    <phoneticPr fontId="1"/>
  </si>
  <si>
    <t>後期金5校</t>
    <rPh sb="0" eb="2">
      <t>コウキ</t>
    </rPh>
    <rPh sb="2" eb="3">
      <t>キン</t>
    </rPh>
    <rPh sb="4" eb="5">
      <t>コウ</t>
    </rPh>
    <phoneticPr fontId="1"/>
  </si>
  <si>
    <t>後期金6校</t>
    <rPh sb="0" eb="2">
      <t>コウキ</t>
    </rPh>
    <rPh sb="2" eb="3">
      <t>キン</t>
    </rPh>
    <rPh sb="4" eb="5">
      <t>コウ</t>
    </rPh>
    <phoneticPr fontId="1"/>
  </si>
  <si>
    <t>前期金1校</t>
    <rPh sb="0" eb="2">
      <t>ゼンキ</t>
    </rPh>
    <rPh sb="2" eb="3">
      <t>キン</t>
    </rPh>
    <rPh sb="4" eb="5">
      <t>コウ</t>
    </rPh>
    <phoneticPr fontId="1"/>
  </si>
  <si>
    <t>前期金2校</t>
    <rPh sb="0" eb="2">
      <t>ゼンキ</t>
    </rPh>
    <rPh sb="2" eb="3">
      <t>キン</t>
    </rPh>
    <rPh sb="4" eb="5">
      <t>コウ</t>
    </rPh>
    <phoneticPr fontId="1"/>
  </si>
  <si>
    <t>前期金3校</t>
    <rPh sb="0" eb="2">
      <t>ゼンキ</t>
    </rPh>
    <rPh sb="2" eb="3">
      <t>キン</t>
    </rPh>
    <rPh sb="4" eb="5">
      <t>コウ</t>
    </rPh>
    <phoneticPr fontId="1"/>
  </si>
  <si>
    <t>前期金4校</t>
    <rPh sb="0" eb="2">
      <t>ゼンキ</t>
    </rPh>
    <rPh sb="2" eb="3">
      <t>キン</t>
    </rPh>
    <rPh sb="4" eb="5">
      <t>コウ</t>
    </rPh>
    <phoneticPr fontId="1"/>
  </si>
  <si>
    <t>前期金5校</t>
    <rPh sb="0" eb="2">
      <t>ゼンキ</t>
    </rPh>
    <rPh sb="2" eb="3">
      <t>キン</t>
    </rPh>
    <rPh sb="4" eb="5">
      <t>コウ</t>
    </rPh>
    <phoneticPr fontId="1"/>
  </si>
  <si>
    <t>前期金6校</t>
    <rPh sb="0" eb="2">
      <t>ゼンキ</t>
    </rPh>
    <rPh sb="2" eb="3">
      <t>キン</t>
    </rPh>
    <rPh sb="4" eb="5">
      <t>コウ</t>
    </rPh>
    <phoneticPr fontId="1"/>
  </si>
  <si>
    <t>後期水1校</t>
    <rPh sb="0" eb="2">
      <t>コウキ</t>
    </rPh>
    <rPh sb="2" eb="3">
      <t>スイ</t>
    </rPh>
    <rPh sb="4" eb="5">
      <t>コウ</t>
    </rPh>
    <phoneticPr fontId="1"/>
  </si>
  <si>
    <t>後期水2校</t>
    <rPh sb="0" eb="2">
      <t>コウキ</t>
    </rPh>
    <rPh sb="2" eb="3">
      <t>スイ</t>
    </rPh>
    <rPh sb="4" eb="5">
      <t>コウ</t>
    </rPh>
    <phoneticPr fontId="1"/>
  </si>
  <si>
    <t>後期水3校</t>
    <rPh sb="0" eb="2">
      <t>コウキ</t>
    </rPh>
    <rPh sb="2" eb="3">
      <t>スイ</t>
    </rPh>
    <rPh sb="4" eb="5">
      <t>コウ</t>
    </rPh>
    <phoneticPr fontId="1"/>
  </si>
  <si>
    <t>後期水4校</t>
    <rPh sb="0" eb="2">
      <t>コウキ</t>
    </rPh>
    <rPh sb="2" eb="3">
      <t>スイ</t>
    </rPh>
    <rPh sb="4" eb="5">
      <t>コウ</t>
    </rPh>
    <phoneticPr fontId="1"/>
  </si>
  <si>
    <t>後期水5校</t>
    <rPh sb="0" eb="2">
      <t>コウキ</t>
    </rPh>
    <rPh sb="2" eb="3">
      <t>スイ</t>
    </rPh>
    <rPh sb="4" eb="5">
      <t>コウ</t>
    </rPh>
    <phoneticPr fontId="1"/>
  </si>
  <si>
    <t>後期水6校</t>
    <rPh sb="0" eb="2">
      <t>コウキ</t>
    </rPh>
    <rPh sb="2" eb="3">
      <t>スイ</t>
    </rPh>
    <rPh sb="4" eb="5">
      <t>コウ</t>
    </rPh>
    <phoneticPr fontId="1"/>
  </si>
  <si>
    <t>（開講なし）</t>
    <rPh sb="1" eb="3">
      <t>カイコウ</t>
    </rPh>
    <phoneticPr fontId="1"/>
  </si>
  <si>
    <t>①　実施時間や講座名等の重複はありません。よって、上記のとおり申請します　　【要確認通知なし】</t>
    <rPh sb="2" eb="4">
      <t>ジッシ</t>
    </rPh>
    <rPh sb="4" eb="6">
      <t>ジカン</t>
    </rPh>
    <rPh sb="7" eb="10">
      <t>コウザメイ</t>
    </rPh>
    <rPh sb="10" eb="11">
      <t>トウ</t>
    </rPh>
    <rPh sb="12" eb="14">
      <t>チョウフク</t>
    </rPh>
    <rPh sb="25" eb="27">
      <t>ジョウキ</t>
    </rPh>
    <rPh sb="31" eb="33">
      <t>シンセイ</t>
    </rPh>
    <phoneticPr fontId="1"/>
  </si>
  <si>
    <t>③　「講座名」が重複していますが、上記の優先順位で申請します　　【要確認通知あり】</t>
    <rPh sb="3" eb="6">
      <t>コウザメイ</t>
    </rPh>
    <rPh sb="8" eb="10">
      <t>チョウフク</t>
    </rPh>
    <rPh sb="17" eb="19">
      <t>ジョウキ</t>
    </rPh>
    <rPh sb="20" eb="22">
      <t>ユウセン</t>
    </rPh>
    <rPh sb="22" eb="24">
      <t>ジュンイ</t>
    </rPh>
    <rPh sb="25" eb="27">
      <t>シンセイ</t>
    </rPh>
    <phoneticPr fontId="1"/>
  </si>
  <si>
    <r>
      <t>　「このファイルを信頼済みドキュメントにしますか？」のメッセージが出た場合は「</t>
    </r>
    <r>
      <rPr>
        <u/>
        <sz val="9"/>
        <color theme="1"/>
        <rFont val="ＭＳ 明朝"/>
        <family val="1"/>
        <charset val="128"/>
      </rPr>
      <t>はい</t>
    </r>
    <r>
      <rPr>
        <sz val="9"/>
        <color theme="1"/>
        <rFont val="ＭＳ 明朝"/>
        <family val="1"/>
        <charset val="128"/>
      </rPr>
      <t>」をクリックしてください。</t>
    </r>
    <phoneticPr fontId="1"/>
  </si>
  <si>
    <t>イメージ図</t>
    <rPh sb="4" eb="5">
      <t>ズ</t>
    </rPh>
    <phoneticPr fontId="1"/>
  </si>
  <si>
    <r>
      <rPr>
        <sz val="9"/>
        <color rgb="FFFF0000"/>
        <rFont val="ＭＳ 明朝"/>
        <family val="1"/>
        <charset val="128"/>
      </rPr>
      <t>※</t>
    </r>
    <r>
      <rPr>
        <sz val="9"/>
        <rFont val="ＭＳ 明朝"/>
        <family val="1"/>
        <charset val="128"/>
      </rPr>
      <t>右図のように、</t>
    </r>
    <r>
      <rPr>
        <sz val="9"/>
        <color theme="1"/>
        <rFont val="ＭＳ 明朝"/>
        <family val="1"/>
        <charset val="128"/>
      </rPr>
      <t>セキュリティ警告が表示された場合は「</t>
    </r>
    <r>
      <rPr>
        <u/>
        <sz val="9"/>
        <color theme="1"/>
        <rFont val="ＭＳ 明朝"/>
        <family val="1"/>
        <charset val="128"/>
      </rPr>
      <t>コンテンツの有効化</t>
    </r>
    <r>
      <rPr>
        <sz val="9"/>
        <color theme="1"/>
        <rFont val="ＭＳ 明朝"/>
        <family val="1"/>
        <charset val="128"/>
      </rPr>
      <t>」をクリックしてください。</t>
    </r>
    <rPh sb="1" eb="2">
      <t>ミギ</t>
    </rPh>
    <rPh sb="2" eb="3">
      <t>ズ</t>
    </rPh>
    <rPh sb="14" eb="16">
      <t>ケイコク</t>
    </rPh>
    <rPh sb="17" eb="19">
      <t>ヒョウジ</t>
    </rPh>
    <rPh sb="22" eb="24">
      <t>バアイ</t>
    </rPh>
    <rPh sb="32" eb="35">
      <t>ユウコウカ</t>
    </rPh>
    <phoneticPr fontId="1"/>
  </si>
  <si>
    <t>10　オリエンテーション（受講手続き、諸連絡等）　　</t>
    <rPh sb="13" eb="15">
      <t>ジュコウ</t>
    </rPh>
    <rPh sb="15" eb="17">
      <t>テツヅ</t>
    </rPh>
    <rPh sb="19" eb="20">
      <t>ショ</t>
    </rPh>
    <rPh sb="20" eb="22">
      <t>レンラク</t>
    </rPh>
    <rPh sb="22" eb="23">
      <t>トウ</t>
    </rPh>
    <phoneticPr fontId="1"/>
  </si>
  <si>
    <t>１３：００～１４：３０　オリエンテーション、受講手続等</t>
    <rPh sb="26" eb="27">
      <t>トウ</t>
    </rPh>
    <phoneticPr fontId="1"/>
  </si>
  <si>
    <t>（受講料・諸納金徴収、教科書等の購入、受講時の説明、諸連絡）</t>
    <rPh sb="8" eb="10">
      <t>チョウシュウ</t>
    </rPh>
    <rPh sb="19" eb="21">
      <t>ジュコウ</t>
    </rPh>
    <rPh sb="21" eb="22">
      <t>ジ</t>
    </rPh>
    <rPh sb="23" eb="25">
      <t>セツメイ</t>
    </rPh>
    <rPh sb="26" eb="27">
      <t>ショ</t>
    </rPh>
    <rPh sb="27" eb="29">
      <t>レンラク</t>
    </rPh>
    <phoneticPr fontId="1"/>
  </si>
  <si>
    <t xml:space="preserve"> 受講できるのは2講座以内</t>
    <rPh sb="1" eb="3">
      <t>ジュコウ</t>
    </rPh>
    <rPh sb="9" eb="11">
      <t>コウザ</t>
    </rPh>
    <rPh sb="11" eb="13">
      <t>イナイ</t>
    </rPh>
    <phoneticPr fontId="1"/>
  </si>
  <si>
    <t>　①～③の選択肢から選択</t>
    <rPh sb="5" eb="8">
      <t>センタクシ</t>
    </rPh>
    <rPh sb="10" eb="12">
      <t>センタク</t>
    </rPh>
    <phoneticPr fontId="1"/>
  </si>
  <si>
    <t>（イメージ図）</t>
    <rPh sb="5" eb="6">
      <t>ズ</t>
    </rPh>
    <phoneticPr fontId="1"/>
  </si>
  <si>
    <t>・　 水　 　→　水曜日のみの時間割であり、週に１回実施　（通年のみ）</t>
    <rPh sb="3" eb="4">
      <t>スイ</t>
    </rPh>
    <rPh sb="9" eb="12">
      <t>スイヨウビ</t>
    </rPh>
    <rPh sb="15" eb="18">
      <t>ジカンワリ</t>
    </rPh>
    <rPh sb="22" eb="23">
      <t>シュウ</t>
    </rPh>
    <rPh sb="25" eb="26">
      <t>カイ</t>
    </rPh>
    <rPh sb="26" eb="28">
      <t>ジッシ</t>
    </rPh>
    <rPh sb="30" eb="32">
      <t>ツウネン</t>
    </rPh>
    <phoneticPr fontId="1"/>
  </si>
  <si>
    <t>・   金   　→　金曜日のみの時間割であり、週に１回実施　（通年のみ）</t>
    <rPh sb="4" eb="5">
      <t>キン</t>
    </rPh>
    <rPh sb="11" eb="14">
      <t>キンヨウビ</t>
    </rPh>
    <rPh sb="17" eb="20">
      <t>ジカンワリ</t>
    </rPh>
    <rPh sb="24" eb="25">
      <t>シュウ</t>
    </rPh>
    <rPh sb="27" eb="28">
      <t>カイ</t>
    </rPh>
    <rPh sb="28" eb="30">
      <t>ジッシ</t>
    </rPh>
    <phoneticPr fontId="1"/>
  </si>
  <si>
    <t>　◎　正式な時間割は、受講決定後、オリエンテーションで配布します。</t>
    <rPh sb="3" eb="5">
      <t>セイシキ</t>
    </rPh>
    <rPh sb="6" eb="9">
      <t>ジカンワリ</t>
    </rPh>
    <rPh sb="11" eb="13">
      <t>ジュコウ</t>
    </rPh>
    <rPh sb="13" eb="15">
      <t>ケッテイ</t>
    </rPh>
    <rPh sb="15" eb="16">
      <t>ゴ</t>
    </rPh>
    <rPh sb="27" eb="29">
      <t>ハイフ</t>
    </rPh>
    <phoneticPr fontId="1"/>
  </si>
  <si>
    <t xml:space="preserve">②本校生徒の講座登録後、定員に余裕がある開講講座に、若干名の科目履修の許可をいたします。
　希望が集中した場合は抽選とします。（本校生徒の受講希望が無い講座は開講しません）                                                             　　　　　　　　                </t>
    <rPh sb="20" eb="22">
      <t>カイコウ</t>
    </rPh>
    <rPh sb="30" eb="34">
      <t>カモクリシュウ</t>
    </rPh>
    <rPh sb="64" eb="66">
      <t>ホンコウ</t>
    </rPh>
    <rPh sb="66" eb="68">
      <t>セイト</t>
    </rPh>
    <rPh sb="69" eb="71">
      <t>ジュコウ</t>
    </rPh>
    <rPh sb="71" eb="73">
      <t>キボウ</t>
    </rPh>
    <rPh sb="74" eb="75">
      <t>ナ</t>
    </rPh>
    <rPh sb="76" eb="78">
      <t>コウザ</t>
    </rPh>
    <rPh sb="79" eb="81">
      <t>カイコウ</t>
    </rPh>
    <phoneticPr fontId="1"/>
  </si>
  <si>
    <t>前期</t>
    <phoneticPr fontId="129"/>
  </si>
  <si>
    <t>火金</t>
    <phoneticPr fontId="129"/>
  </si>
  <si>
    <t>0331024-120</t>
    <phoneticPr fontId="129"/>
  </si>
  <si>
    <t>政治・経済</t>
    <rPh sb="0" eb="2">
      <t>セイジ</t>
    </rPh>
    <rPh sb="3" eb="5">
      <t>ケイザイ</t>
    </rPh>
    <phoneticPr fontId="129"/>
  </si>
  <si>
    <t>国際社会の動向を視野におきながら、民主政治の発展と民主主義の本質、日本国憲法の基本原理と政治制度、経済生活の発展と現代経済のしくみ、日本および国際経済の現状と課題、労働問題、社会保障問題について学習します。</t>
    <phoneticPr fontId="129"/>
  </si>
  <si>
    <t>0331024-420</t>
    <phoneticPr fontId="129"/>
  </si>
  <si>
    <t>0331024-230</t>
    <phoneticPr fontId="129"/>
  </si>
  <si>
    <t>後期</t>
    <phoneticPr fontId="129"/>
  </si>
  <si>
    <t>月木</t>
    <phoneticPr fontId="129"/>
  </si>
  <si>
    <t>0331024-240</t>
    <phoneticPr fontId="129"/>
  </si>
  <si>
    <t>0511024-530</t>
    <phoneticPr fontId="129"/>
  </si>
  <si>
    <t>0752124-120</t>
    <phoneticPr fontId="129"/>
  </si>
  <si>
    <t>書道Ⅱ基礎</t>
    <rPh sb="3" eb="5">
      <t>キソ</t>
    </rPh>
    <phoneticPr fontId="129"/>
  </si>
  <si>
    <t>★★★☆☆</t>
    <phoneticPr fontId="129"/>
  </si>
  <si>
    <t>漢字（篆書～草書）・仮名の古典の臨書と漢字仮名交じりの書および刻字を学習します。</t>
    <rPh sb="3" eb="5">
      <t>テンショ</t>
    </rPh>
    <rPh sb="6" eb="8">
      <t>ソウショ</t>
    </rPh>
    <rPh sb="31" eb="32">
      <t>コク</t>
    </rPh>
    <rPh sb="32" eb="33">
      <t>ジ</t>
    </rPh>
    <phoneticPr fontId="129"/>
  </si>
  <si>
    <t>0231024-410</t>
    <phoneticPr fontId="1"/>
  </si>
  <si>
    <t>0311024-430</t>
    <phoneticPr fontId="1"/>
  </si>
  <si>
    <t>0311024-430</t>
    <phoneticPr fontId="1"/>
  </si>
  <si>
    <t>0831024-320</t>
    <phoneticPr fontId="1"/>
  </si>
  <si>
    <t>②　授業の「期間・曜日・校時」が重複していますが、上記の優先順位のとおり申請します　　【要確認通知あり】</t>
    <rPh sb="2" eb="4">
      <t>ジュギョウ</t>
    </rPh>
    <rPh sb="6" eb="8">
      <t>キカン</t>
    </rPh>
    <rPh sb="9" eb="11">
      <t>ヨウビ</t>
    </rPh>
    <rPh sb="12" eb="14">
      <t>コウジ</t>
    </rPh>
    <rPh sb="16" eb="18">
      <t>チョウフク</t>
    </rPh>
    <rPh sb="25" eb="27">
      <t>ジョウキ</t>
    </rPh>
    <rPh sb="28" eb="30">
      <t>ユウセン</t>
    </rPh>
    <rPh sb="30" eb="32">
      <t>ジュンイ</t>
    </rPh>
    <rPh sb="36" eb="38">
      <t>シンセイ</t>
    </rPh>
    <phoneticPr fontId="1"/>
  </si>
  <si>
    <t>③　「講座名」が重複していますが、上記の優先順位のとおり申請します　　【要確認通知あり】</t>
    <rPh sb="3" eb="6">
      <t>コウザメイ</t>
    </rPh>
    <rPh sb="8" eb="10">
      <t>チョウフク</t>
    </rPh>
    <rPh sb="17" eb="19">
      <t>ジョウキ</t>
    </rPh>
    <rPh sb="20" eb="22">
      <t>ユウセン</t>
    </rPh>
    <rPh sb="22" eb="24">
      <t>ジュンイ</t>
    </rPh>
    <rPh sb="28" eb="30">
      <t>シンセイ</t>
    </rPh>
    <phoneticPr fontId="1"/>
  </si>
  <si>
    <t>最終確認のため、①～③で該当するものを選択してください。▼をクリックすると選択肢が表示されます。</t>
    <rPh sb="0" eb="2">
      <t>サイシュウ</t>
    </rPh>
    <rPh sb="2" eb="4">
      <t>カクニン</t>
    </rPh>
    <rPh sb="12" eb="14">
      <t>ガイトウ</t>
    </rPh>
    <rPh sb="19" eb="21">
      <t>センタク</t>
    </rPh>
    <rPh sb="37" eb="40">
      <t>センタクシ</t>
    </rPh>
    <rPh sb="41" eb="43">
      <t>ヒョウジ</t>
    </rPh>
    <phoneticPr fontId="1"/>
  </si>
  <si>
    <t>0231024-520</t>
    <phoneticPr fontId="4"/>
  </si>
  <si>
    <t>0231024-520</t>
    <phoneticPr fontId="1"/>
  </si>
  <si>
    <t>一部科目履修　受入講座一覧</t>
    <rPh sb="0" eb="2">
      <t>イチブ</t>
    </rPh>
    <rPh sb="2" eb="4">
      <t>カモク</t>
    </rPh>
    <rPh sb="4" eb="6">
      <t>リシュウ</t>
    </rPh>
    <rPh sb="7" eb="9">
      <t>ウケイレ</t>
    </rPh>
    <rPh sb="9" eb="11">
      <t>コウザ</t>
    </rPh>
    <rPh sb="11" eb="13">
      <t>イチラン</t>
    </rPh>
    <phoneticPr fontId="1"/>
  </si>
  <si>
    <r>
      <t>※お問い合わせの際は「</t>
    </r>
    <r>
      <rPr>
        <u/>
        <sz val="10"/>
        <color theme="1"/>
        <rFont val="ＭＳ 明朝"/>
        <family val="1"/>
        <charset val="128"/>
      </rPr>
      <t>単位制の</t>
    </r>
    <r>
      <rPr>
        <sz val="10"/>
        <color theme="1"/>
        <rFont val="ＭＳ 明朝"/>
        <family val="1"/>
        <charset val="128"/>
      </rPr>
      <t>一部科目履修について」と申し出てください。</t>
    </r>
    <rPh sb="11" eb="14">
      <t>タンイセイ</t>
    </rPh>
    <rPh sb="15" eb="21">
      <t>イチブカモクリシュウ</t>
    </rPh>
    <rPh sb="27" eb="28">
      <t>モウ</t>
    </rPh>
    <rPh sb="29" eb="30">
      <t>デ</t>
    </rPh>
    <phoneticPr fontId="1"/>
  </si>
  <si>
    <t>　本校単位制職員室　（電話）011-773-8200　　単位制の一部科目履修担当者</t>
    <rPh sb="1" eb="3">
      <t>ホンコウ</t>
    </rPh>
    <rPh sb="11" eb="13">
      <t>デンワ</t>
    </rPh>
    <rPh sb="28" eb="31">
      <t>タンイセイ</t>
    </rPh>
    <rPh sb="32" eb="34">
      <t>イチブ</t>
    </rPh>
    <rPh sb="34" eb="36">
      <t>カモク</t>
    </rPh>
    <rPh sb="36" eb="38">
      <t>リシュウ</t>
    </rPh>
    <rPh sb="38" eb="41">
      <t>タントウシャ</t>
    </rPh>
    <phoneticPr fontId="1"/>
  </si>
  <si>
    <r>
      <rPr>
        <sz val="11"/>
        <color rgb="FF00B050"/>
        <rFont val="ＭＳ Ｐゴシック"/>
        <family val="3"/>
        <charset val="128"/>
      </rPr>
      <t>【資料㋒】</t>
    </r>
    <r>
      <rPr>
        <sz val="11"/>
        <color theme="1"/>
        <rFont val="ＭＳ Ｐゴシック"/>
        <family val="3"/>
        <charset val="128"/>
      </rPr>
      <t>　　　　　　　　　　　　　　　　　　　　　　　　　　　　　　　　　　　　北海道有朋高等学校　単位制課程</t>
    </r>
    <rPh sb="1" eb="3">
      <t>シリョウ</t>
    </rPh>
    <rPh sb="41" eb="44">
      <t>ホッカイドウ</t>
    </rPh>
    <rPh sb="44" eb="46">
      <t>アリトモ</t>
    </rPh>
    <rPh sb="46" eb="48">
      <t>コウトウ</t>
    </rPh>
    <rPh sb="48" eb="50">
      <t>ガッコウ</t>
    </rPh>
    <rPh sb="51" eb="54">
      <t>タンイセイ</t>
    </rPh>
    <rPh sb="54" eb="56">
      <t>カテイ</t>
    </rPh>
    <phoneticPr fontId="1"/>
  </si>
  <si>
    <r>
      <rPr>
        <sz val="36"/>
        <color rgb="FF00B050"/>
        <rFont val="ＭＳ ゴシック"/>
        <family val="3"/>
        <charset val="128"/>
      </rPr>
      <t>＜資料㋓＞</t>
    </r>
    <r>
      <rPr>
        <sz val="36"/>
        <color theme="7"/>
        <rFont val="ＭＳ ゴシック"/>
        <family val="3"/>
        <charset val="128"/>
      </rPr>
      <t>　</t>
    </r>
    <r>
      <rPr>
        <sz val="36"/>
        <rFont val="ＭＳ ゴシック"/>
        <family val="3"/>
        <charset val="128"/>
      </rPr>
      <t>令和８年度　一部科目履修用【講座展開表】</t>
    </r>
    <rPh sb="1" eb="3">
      <t>シリョウ</t>
    </rPh>
    <rPh sb="6" eb="8">
      <t>レイワ</t>
    </rPh>
    <rPh sb="9" eb="11">
      <t>ネンド</t>
    </rPh>
    <rPh sb="12" eb="14">
      <t>イチブ</t>
    </rPh>
    <rPh sb="14" eb="16">
      <t>カモク</t>
    </rPh>
    <rPh sb="16" eb="18">
      <t>リシュウ</t>
    </rPh>
    <rPh sb="18" eb="19">
      <t>ヨウ</t>
    </rPh>
    <rPh sb="20" eb="22">
      <t>コウザ</t>
    </rPh>
    <rPh sb="22" eb="24">
      <t>テンカイ</t>
    </rPh>
    <rPh sb="24" eb="25">
      <t>ヒョウ</t>
    </rPh>
    <phoneticPr fontId="1"/>
  </si>
  <si>
    <r>
      <t>発送時期は</t>
    </r>
    <r>
      <rPr>
        <b/>
        <sz val="10"/>
        <color rgb="FF0070C0"/>
        <rFont val="ＭＳ 明朝"/>
        <family val="1"/>
        <charset val="128"/>
      </rPr>
      <t>４月８日（水）頃</t>
    </r>
    <r>
      <rPr>
        <sz val="10"/>
        <color theme="1"/>
        <rFont val="ＭＳ 明朝"/>
        <family val="1"/>
        <charset val="128"/>
      </rPr>
      <t>を予定しています。</t>
    </r>
    <rPh sb="0" eb="4">
      <t>ハッソウジキ</t>
    </rPh>
    <rPh sb="6" eb="7">
      <t>ガツ</t>
    </rPh>
    <rPh sb="8" eb="9">
      <t>ニチ</t>
    </rPh>
    <rPh sb="10" eb="11">
      <t>スイ</t>
    </rPh>
    <rPh sb="12" eb="13">
      <t>コロ</t>
    </rPh>
    <rPh sb="14" eb="16">
      <t>ヨテイ</t>
    </rPh>
    <phoneticPr fontId="1"/>
  </si>
  <si>
    <r>
      <t>　</t>
    </r>
    <r>
      <rPr>
        <b/>
        <sz val="10"/>
        <color rgb="FF0070C0"/>
        <rFont val="ＭＳ 明朝"/>
        <family val="1"/>
        <charset val="128"/>
      </rPr>
      <t>４月１６日（水）</t>
    </r>
    <r>
      <rPr>
        <sz val="10"/>
        <color theme="1"/>
        <rFont val="ＭＳ 明朝"/>
        <family val="1"/>
        <charset val="128"/>
      </rPr>
      <t>　　会場：本校　２階　プログラミング実習室</t>
    </r>
    <rPh sb="2" eb="3">
      <t>ガツ</t>
    </rPh>
    <rPh sb="5" eb="6">
      <t>ニチ</t>
    </rPh>
    <rPh sb="7" eb="8">
      <t>スイ</t>
    </rPh>
    <rPh sb="11" eb="13">
      <t>カイジョウ</t>
    </rPh>
    <rPh sb="14" eb="16">
      <t>ホンコウ</t>
    </rPh>
    <rPh sb="18" eb="19">
      <t>カイ</t>
    </rPh>
    <rPh sb="27" eb="30">
      <t>ジッシュウシツ</t>
    </rPh>
    <phoneticPr fontId="1"/>
  </si>
  <si>
    <r>
      <rPr>
        <b/>
        <u/>
        <sz val="10"/>
        <color rgb="FF0070C0"/>
        <rFont val="ＭＳ 明朝"/>
        <family val="1"/>
        <charset val="128"/>
      </rPr>
      <t>令和８年３月６日（金）～１３日（金）</t>
    </r>
    <r>
      <rPr>
        <b/>
        <sz val="10"/>
        <color rgb="FF0070C0"/>
        <rFont val="ＭＳ 明朝"/>
        <family val="1"/>
        <charset val="128"/>
      </rPr>
      <t>　　</t>
    </r>
    <r>
      <rPr>
        <b/>
        <sz val="10"/>
        <rFont val="ＭＳ 明朝"/>
        <family val="1"/>
        <charset val="128"/>
      </rPr>
      <t>※できる限り郵送でお願いします。</t>
    </r>
    <rPh sb="9" eb="10">
      <t>キン</t>
    </rPh>
    <rPh sb="16" eb="17">
      <t>キン</t>
    </rPh>
    <phoneticPr fontId="1"/>
  </si>
  <si>
    <t>令和８年度</t>
  </si>
  <si>
    <r>
      <t>＜単位制課程＞　一部科目履修　【申込書】　</t>
    </r>
    <r>
      <rPr>
        <sz val="16"/>
        <color theme="6"/>
        <rFont val="ＭＳ Ｐゴシック"/>
        <family val="3"/>
        <charset val="128"/>
      </rPr>
      <t>記入例</t>
    </r>
    <rPh sb="1" eb="4">
      <t>タンイセイ</t>
    </rPh>
    <rPh sb="4" eb="6">
      <t>カテイ</t>
    </rPh>
    <rPh sb="8" eb="10">
      <t>イチブ</t>
    </rPh>
    <rPh sb="10" eb="12">
      <t>カモク</t>
    </rPh>
    <rPh sb="12" eb="14">
      <t>リシュウ</t>
    </rPh>
    <rPh sb="16" eb="19">
      <t>モウシコミショ</t>
    </rPh>
    <rPh sb="21" eb="23">
      <t>キニュウ</t>
    </rPh>
    <rPh sb="23" eb="24">
      <t>レイ</t>
    </rPh>
    <phoneticPr fontId="1"/>
  </si>
  <si>
    <r>
      <t>※決定後は</t>
    </r>
    <r>
      <rPr>
        <u/>
        <sz val="9"/>
        <color rgb="FFFF0000"/>
        <rFont val="ＭＳ Ｐ明朝"/>
        <family val="1"/>
        <charset val="128"/>
      </rPr>
      <t>キャンセルは可能</t>
    </r>
    <r>
      <rPr>
        <sz val="9"/>
        <color rgb="FFFF0000"/>
        <rFont val="ＭＳ Ｐ明朝"/>
        <family val="1"/>
        <charset val="128"/>
      </rPr>
      <t>ですが、
 　</t>
    </r>
    <r>
      <rPr>
        <u/>
        <sz val="9"/>
        <color rgb="FFFF0000"/>
        <rFont val="ＭＳ Ｐ明朝"/>
        <family val="1"/>
        <charset val="128"/>
      </rPr>
      <t>変更や追加等はできません</t>
    </r>
    <r>
      <rPr>
        <sz val="9"/>
        <color rgb="FFFF0000"/>
        <rFont val="ＭＳ Ｐ明朝"/>
        <family val="1"/>
        <charset val="128"/>
      </rPr>
      <t>。</t>
    </r>
    <rPh sb="1" eb="4">
      <t>ケッテイゴ</t>
    </rPh>
    <rPh sb="11" eb="13">
      <t>カノウ</t>
    </rPh>
    <rPh sb="20" eb="22">
      <t>ヘンコウ</t>
    </rPh>
    <rPh sb="23" eb="25">
      <t>ツイカ</t>
    </rPh>
    <rPh sb="25" eb="26">
      <t>トウ</t>
    </rPh>
    <phoneticPr fontId="1"/>
  </si>
  <si>
    <r>
      <rPr>
        <b/>
        <sz val="20"/>
        <color rgb="FF0070C0"/>
        <rFont val="ＭＳ Ｐ明朝"/>
        <family val="1"/>
        <charset val="128"/>
      </rPr>
      <t>令和８年度</t>
    </r>
    <r>
      <rPr>
        <sz val="20"/>
        <color theme="1"/>
        <rFont val="ＭＳ Ｐ明朝"/>
        <family val="1"/>
        <charset val="128"/>
      </rPr>
      <t>　一部科目履修用講座内容紹介一覧</t>
    </r>
    <rPh sb="0" eb="2">
      <t>レイワ</t>
    </rPh>
    <rPh sb="3" eb="5">
      <t>ネンド</t>
    </rPh>
    <rPh sb="6" eb="8">
      <t>イチブ</t>
    </rPh>
    <rPh sb="8" eb="10">
      <t>カモク</t>
    </rPh>
    <rPh sb="10" eb="12">
      <t>リシュウ</t>
    </rPh>
    <rPh sb="12" eb="13">
      <t>ヨウ</t>
    </rPh>
    <rPh sb="13" eb="15">
      <t>コウザ</t>
    </rPh>
    <rPh sb="15" eb="17">
      <t>ナイヨウ</t>
    </rPh>
    <rPh sb="17" eb="19">
      <t>ショウカイ</t>
    </rPh>
    <rPh sb="19" eb="21">
      <t>イチラン</t>
    </rPh>
    <phoneticPr fontId="1"/>
  </si>
  <si>
    <t>「数と式｣、「集合と命題」、「データの分析」を学習します。受講には、中学校の基礎的な内容の理解が必要です。</t>
    <rPh sb="1" eb="2">
      <t>カズ</t>
    </rPh>
    <rPh sb="3" eb="4">
      <t>シキ</t>
    </rPh>
    <rPh sb="7" eb="9">
      <t>シュウゴウ</t>
    </rPh>
    <rPh sb="10" eb="12">
      <t>メイダイ</t>
    </rPh>
    <rPh sb="19" eb="21">
      <t>ブンセキ</t>
    </rPh>
    <phoneticPr fontId="1"/>
  </si>
  <si>
    <t>0891024-130</t>
    <phoneticPr fontId="4"/>
  </si>
  <si>
    <t>0891024-230</t>
    <phoneticPr fontId="4"/>
  </si>
  <si>
    <t>0891024-130</t>
    <phoneticPr fontId="1"/>
  </si>
  <si>
    <t>0891024-230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</si>
</sst>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quot;】&quot;"/>
  </numFmts>
  <fonts count="142"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1"/>
      <name val="ＭＳ Ｐゴシック"/>
      <family val="3"/>
      <charset val="128"/>
    </font>
    <font>
      <sz val="6"/>
      <name val="ＭＳ Ｐゴシック"/>
      <family val="3"/>
      <charset val="128"/>
    </font>
    <font>
      <sz val="16"/>
      <color theme="1"/>
      <name val="游ゴシック"/>
      <family val="2"/>
      <charset val="128"/>
      <scheme val="minor"/>
    </font>
    <font>
      <sz val="10"/>
      <color theme="1"/>
      <name val="HG丸ｺﾞｼｯｸM-PRO"/>
      <family val="3"/>
      <charset val="128"/>
    </font>
    <font>
      <sz val="10"/>
      <name val="HG丸ｺﾞｼｯｸM-PRO"/>
      <family val="3"/>
      <charset val="128"/>
    </font>
    <font>
      <b/>
      <sz val="10"/>
      <name val="HG丸ｺﾞｼｯｸM-PRO"/>
      <family val="3"/>
      <charset val="128"/>
    </font>
    <font>
      <b/>
      <sz val="12"/>
      <color theme="1"/>
      <name val="ＭＳ Ｐゴシック"/>
      <family val="3"/>
      <charset val="128"/>
    </font>
    <font>
      <sz val="12"/>
      <color theme="1"/>
      <name val="ＭＳ Ｐ明朝"/>
      <family val="1"/>
      <charset val="128"/>
    </font>
    <font>
      <b/>
      <sz val="9"/>
      <color rgb="FFFF0000"/>
      <name val="ＭＳ ゴシック"/>
      <family val="3"/>
      <charset val="128"/>
    </font>
    <font>
      <b/>
      <sz val="9"/>
      <color theme="9"/>
      <name val="ＭＳ ゴシック"/>
      <family val="3"/>
      <charset val="128"/>
    </font>
    <font>
      <sz val="10"/>
      <color rgb="FFFF0000"/>
      <name val="游ゴシック"/>
      <family val="2"/>
      <charset val="128"/>
      <scheme val="minor"/>
    </font>
    <font>
      <sz val="11"/>
      <color theme="1"/>
      <name val="ＭＳ Ｐ明朝"/>
      <family val="1"/>
      <charset val="128"/>
    </font>
    <font>
      <sz val="10"/>
      <color theme="1"/>
      <name val="ＭＳ Ｐ明朝"/>
      <family val="1"/>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10"/>
      <color theme="1"/>
      <name val="ＭＳ Ｐゴシック"/>
      <family val="3"/>
      <charset val="128"/>
    </font>
    <font>
      <sz val="14"/>
      <color theme="1"/>
      <name val="ＭＳ Ｐゴシック"/>
      <family val="3"/>
      <charset val="128"/>
    </font>
    <font>
      <sz val="18"/>
      <color theme="1"/>
      <name val="ＭＳ Ｐゴシック"/>
      <family val="3"/>
      <charset val="128"/>
    </font>
    <font>
      <sz val="16"/>
      <color theme="1"/>
      <name val="ＭＳ Ｐゴシック"/>
      <family val="3"/>
      <charset val="128"/>
    </font>
    <font>
      <b/>
      <sz val="8"/>
      <color rgb="FFFF0000"/>
      <name val="游ゴシック"/>
      <family val="3"/>
      <charset val="128"/>
      <scheme val="minor"/>
    </font>
    <font>
      <sz val="8"/>
      <color theme="1"/>
      <name val="游ゴシック"/>
      <family val="3"/>
      <charset val="128"/>
      <scheme val="minor"/>
    </font>
    <font>
      <sz val="6"/>
      <color theme="1"/>
      <name val="ＭＳ Ｐゴシック"/>
      <family val="3"/>
      <charset val="128"/>
    </font>
    <font>
      <sz val="6"/>
      <color theme="1"/>
      <name val="游ゴシック"/>
      <family val="2"/>
      <charset val="128"/>
      <scheme val="minor"/>
    </font>
    <font>
      <b/>
      <sz val="10"/>
      <color theme="1"/>
      <name val="HG丸ｺﾞｼｯｸM-PRO"/>
      <family val="3"/>
      <charset val="128"/>
    </font>
    <font>
      <b/>
      <sz val="10"/>
      <color theme="0"/>
      <name val="HG丸ｺﾞｼｯｸM-PRO"/>
      <family val="3"/>
      <charset val="128"/>
    </font>
    <font>
      <b/>
      <sz val="12"/>
      <color rgb="FFFF0000"/>
      <name val="HG丸ｺﾞｼｯｸM-PRO"/>
      <family val="3"/>
      <charset val="128"/>
    </font>
    <font>
      <sz val="11"/>
      <color rgb="FFFF0000"/>
      <name val="ＭＳ ゴシック"/>
      <family val="3"/>
      <charset val="128"/>
    </font>
    <font>
      <sz val="11"/>
      <color theme="1"/>
      <name val="ＭＳ 明朝"/>
      <family val="1"/>
      <charset val="128"/>
    </font>
    <font>
      <sz val="26"/>
      <color theme="1"/>
      <name val="ＭＳ ゴシック"/>
      <family val="3"/>
      <charset val="128"/>
    </font>
    <font>
      <sz val="18"/>
      <color rgb="FFFF0000"/>
      <name val="ＭＳ 明朝"/>
      <family val="1"/>
      <charset val="128"/>
    </font>
    <font>
      <sz val="48"/>
      <color theme="1"/>
      <name val="ＭＳ 明朝"/>
      <family val="1"/>
      <charset val="128"/>
    </font>
    <font>
      <b/>
      <sz val="11"/>
      <color theme="1"/>
      <name val="ＭＳ ゴシック"/>
      <family val="3"/>
      <charset val="128"/>
    </font>
    <font>
      <sz val="10"/>
      <color theme="1"/>
      <name val="ＭＳ 明朝"/>
      <family val="1"/>
      <charset val="128"/>
    </font>
    <font>
      <u/>
      <sz val="10"/>
      <color theme="1"/>
      <name val="ＭＳ 明朝"/>
      <family val="1"/>
      <charset val="128"/>
    </font>
    <font>
      <sz val="8"/>
      <color theme="1"/>
      <name val="ＭＳ 明朝"/>
      <family val="1"/>
      <charset val="128"/>
    </font>
    <font>
      <sz val="6"/>
      <color theme="1"/>
      <name val="ＭＳ 明朝"/>
      <family val="1"/>
      <charset val="128"/>
    </font>
    <font>
      <b/>
      <sz val="10"/>
      <color theme="1"/>
      <name val="ＭＳ ゴシック"/>
      <family val="3"/>
      <charset val="128"/>
    </font>
    <font>
      <sz val="11"/>
      <color rgb="FF0070C0"/>
      <name val="ＭＳ 明朝"/>
      <family val="1"/>
      <charset val="128"/>
    </font>
    <font>
      <sz val="11"/>
      <name val="ＭＳ 明朝"/>
      <family val="1"/>
      <charset val="128"/>
    </font>
    <font>
      <b/>
      <sz val="11"/>
      <color theme="2" tint="-0.499984740745262"/>
      <name val="ＭＳ Ｐゴシック"/>
      <family val="3"/>
      <charset val="128"/>
    </font>
    <font>
      <sz val="11"/>
      <color theme="2" tint="-0.499984740745262"/>
      <name val="ＭＳ Ｐ明朝"/>
      <family val="1"/>
      <charset val="128"/>
    </font>
    <font>
      <sz val="10"/>
      <color theme="2" tint="-0.499984740745262"/>
      <name val="ＭＳ Ｐ明朝"/>
      <family val="1"/>
      <charset val="128"/>
    </font>
    <font>
      <sz val="11"/>
      <color theme="2" tint="-0.499984740745262"/>
      <name val="ＭＳ Ｐゴシック"/>
      <family val="3"/>
      <charset val="128"/>
    </font>
    <font>
      <sz val="8"/>
      <color theme="2" tint="-0.499984740745262"/>
      <name val="ＭＳ Ｐゴシック"/>
      <family val="3"/>
      <charset val="128"/>
    </font>
    <font>
      <sz val="10"/>
      <color theme="2" tint="-0.499984740745262"/>
      <name val="ＭＳ Ｐゴシック"/>
      <family val="3"/>
      <charset val="128"/>
    </font>
    <font>
      <b/>
      <sz val="12"/>
      <color theme="1"/>
      <name val="ＭＳ Ｐ明朝"/>
      <family val="1"/>
      <charset val="128"/>
    </font>
    <font>
      <b/>
      <sz val="10"/>
      <color theme="1"/>
      <name val="ＭＳ Ｐ明朝"/>
      <family val="1"/>
      <charset val="128"/>
    </font>
    <font>
      <b/>
      <sz val="24"/>
      <color theme="1"/>
      <name val="ＭＳ Ｐ明朝"/>
      <family val="1"/>
      <charset val="128"/>
    </font>
    <font>
      <b/>
      <sz val="14"/>
      <color theme="1"/>
      <name val="ＭＳ Ｐ明朝"/>
      <family val="1"/>
      <charset val="128"/>
    </font>
    <font>
      <b/>
      <sz val="12"/>
      <color theme="2" tint="-0.499984740745262"/>
      <name val="ＭＳ Ｐゴシック"/>
      <family val="3"/>
      <charset val="128"/>
    </font>
    <font>
      <b/>
      <sz val="9"/>
      <color theme="2" tint="-0.499984740745262"/>
      <name val="ＭＳ Ｐゴシック"/>
      <family val="3"/>
      <charset val="128"/>
    </font>
    <font>
      <b/>
      <sz val="16"/>
      <color theme="2" tint="-0.499984740745262"/>
      <name val="ＭＳ Ｐゴシック"/>
      <family val="3"/>
      <charset val="128"/>
    </font>
    <font>
      <sz val="11"/>
      <color theme="2" tint="-0.499984740745262"/>
      <name val="游ゴシック"/>
      <family val="2"/>
      <charset val="128"/>
      <scheme val="minor"/>
    </font>
    <font>
      <sz val="14"/>
      <color theme="2" tint="-0.499984740745262"/>
      <name val="ＭＳ Ｐゴシック"/>
      <family val="3"/>
      <charset val="128"/>
    </font>
    <font>
      <b/>
      <sz val="20"/>
      <color theme="1"/>
      <name val="ＭＳ 明朝"/>
      <family val="1"/>
      <charset val="128"/>
    </font>
    <font>
      <sz val="11"/>
      <color rgb="FFFF0000"/>
      <name val="ＭＳ Ｐゴシック"/>
      <family val="3"/>
      <charset val="128"/>
    </font>
    <font>
      <sz val="18"/>
      <color rgb="FFFF0000"/>
      <name val="ＭＳ Ｐゴシック"/>
      <family val="3"/>
      <charset val="128"/>
    </font>
    <font>
      <b/>
      <sz val="9"/>
      <color rgb="FFFF0000"/>
      <name val="ＭＳ Ｐゴシック"/>
      <family val="3"/>
      <charset val="128"/>
    </font>
    <font>
      <b/>
      <sz val="9"/>
      <color theme="9"/>
      <name val="ＭＳ Ｐゴシック"/>
      <family val="3"/>
      <charset val="128"/>
    </font>
    <font>
      <b/>
      <sz val="8"/>
      <color rgb="FFFF0000"/>
      <name val="ＭＳ Ｐゴシック"/>
      <family val="3"/>
      <charset val="128"/>
    </font>
    <font>
      <b/>
      <sz val="11"/>
      <color rgb="FFFF0000"/>
      <name val="ＭＳ ゴシック"/>
      <family val="3"/>
      <charset val="128"/>
    </font>
    <font>
      <sz val="8"/>
      <color theme="1"/>
      <name val="游ゴシック"/>
      <family val="2"/>
      <charset val="128"/>
      <scheme val="minor"/>
    </font>
    <font>
      <b/>
      <sz val="14"/>
      <color theme="6"/>
      <name val="ＭＳ 明朝"/>
      <family val="1"/>
      <charset val="128"/>
    </font>
    <font>
      <b/>
      <sz val="24"/>
      <color theme="6"/>
      <name val="ＭＳ 明朝"/>
      <family val="1"/>
      <charset val="128"/>
    </font>
    <font>
      <b/>
      <sz val="12"/>
      <color theme="6"/>
      <name val="ＭＳ 明朝"/>
      <family val="1"/>
      <charset val="128"/>
    </font>
    <font>
      <b/>
      <sz val="12"/>
      <color theme="6"/>
      <name val="ＭＳ Ｐ明朝"/>
      <family val="1"/>
      <charset val="128"/>
    </font>
    <font>
      <b/>
      <sz val="10"/>
      <color theme="6"/>
      <name val="ＭＳ 明朝"/>
      <family val="1"/>
      <charset val="128"/>
    </font>
    <font>
      <b/>
      <sz val="9"/>
      <color theme="6"/>
      <name val="ＭＳ 明朝"/>
      <family val="1"/>
      <charset val="128"/>
    </font>
    <font>
      <sz val="12"/>
      <color theme="6"/>
      <name val="ＭＳ Ｐ明朝"/>
      <family val="1"/>
      <charset val="128"/>
    </font>
    <font>
      <b/>
      <sz val="20"/>
      <color theme="6"/>
      <name val="ＭＳ 明朝"/>
      <family val="1"/>
      <charset val="128"/>
    </font>
    <font>
      <sz val="16"/>
      <color theme="6"/>
      <name val="ＭＳ Ｐゴシック"/>
      <family val="3"/>
      <charset val="128"/>
    </font>
    <font>
      <sz val="9"/>
      <color theme="1"/>
      <name val="ＭＳ Ｐ明朝"/>
      <family val="1"/>
      <charset val="128"/>
    </font>
    <font>
      <sz val="8"/>
      <color theme="1"/>
      <name val="ＭＳ Ｐ明朝"/>
      <family val="1"/>
      <charset val="128"/>
    </font>
    <font>
      <sz val="6"/>
      <color theme="1"/>
      <name val="ＭＳ Ｐ明朝"/>
      <family val="1"/>
      <charset val="128"/>
    </font>
    <font>
      <b/>
      <sz val="9"/>
      <color theme="1"/>
      <name val="ＭＳ Ｐゴシック"/>
      <family val="3"/>
      <charset val="128"/>
    </font>
    <font>
      <sz val="9"/>
      <color theme="1"/>
      <name val="ＭＳ Ｐ明朝"/>
      <family val="3"/>
      <charset val="128"/>
    </font>
    <font>
      <b/>
      <u/>
      <sz val="9"/>
      <color theme="1"/>
      <name val="ＭＳ Ｐ明朝"/>
      <family val="1"/>
      <charset val="128"/>
    </font>
    <font>
      <b/>
      <sz val="10"/>
      <color rgb="FFFF0000"/>
      <name val="ＭＳ Ｐゴシック"/>
      <family val="3"/>
      <charset val="128"/>
    </font>
    <font>
      <u/>
      <sz val="9"/>
      <color theme="1"/>
      <name val="ＭＳ Ｐ明朝"/>
      <family val="1"/>
      <charset val="128"/>
    </font>
    <font>
      <sz val="14"/>
      <color indexed="8"/>
      <name val="ＭＳ ゴシック"/>
      <family val="3"/>
      <charset val="128"/>
    </font>
    <font>
      <sz val="18"/>
      <color indexed="8"/>
      <name val="ＭＳ ゴシック"/>
      <family val="3"/>
      <charset val="128"/>
    </font>
    <font>
      <sz val="14"/>
      <name val="ＭＳ ゴシック"/>
      <family val="3"/>
      <charset val="128"/>
    </font>
    <font>
      <sz val="14"/>
      <color rgb="FFFF0000"/>
      <name val="ＭＳ ゴシック"/>
      <family val="3"/>
      <charset val="128"/>
    </font>
    <font>
      <b/>
      <sz val="14"/>
      <color indexed="8"/>
      <name val="ＭＳ ゴシック"/>
      <family val="3"/>
      <charset val="128"/>
    </font>
    <font>
      <b/>
      <sz val="14"/>
      <name val="ＭＳ ゴシック"/>
      <family val="3"/>
      <charset val="128"/>
    </font>
    <font>
      <i/>
      <sz val="14"/>
      <name val="ＭＳ ゴシック"/>
      <family val="3"/>
      <charset val="128"/>
    </font>
    <font>
      <sz val="14"/>
      <name val="ＭＳ Ｐゴシック"/>
      <family val="3"/>
      <charset val="128"/>
    </font>
    <font>
      <sz val="12"/>
      <name val="ＭＳ ゴシック"/>
      <family val="3"/>
      <charset val="128"/>
    </font>
    <font>
      <strike/>
      <sz val="14"/>
      <name val="ＭＳ ゴシック"/>
      <family val="3"/>
      <charset val="128"/>
    </font>
    <font>
      <b/>
      <i/>
      <sz val="16"/>
      <name val="ＭＳ ゴシック"/>
      <family val="3"/>
      <charset val="128"/>
    </font>
    <font>
      <sz val="6"/>
      <name val="ＭＳ 明朝"/>
      <family val="1"/>
      <charset val="128"/>
    </font>
    <font>
      <sz val="12"/>
      <color indexed="8"/>
      <name val="ＭＳ ゴシック"/>
      <family val="3"/>
      <charset val="128"/>
    </font>
    <font>
      <u/>
      <sz val="22"/>
      <color indexed="8"/>
      <name val="ＭＳ ゴシック"/>
      <family val="3"/>
      <charset val="128"/>
    </font>
    <font>
      <b/>
      <sz val="20"/>
      <color indexed="8"/>
      <name val="ＭＳ ゴシック"/>
      <family val="3"/>
      <charset val="128"/>
    </font>
    <font>
      <b/>
      <sz val="20"/>
      <name val="ＭＳ ゴシック"/>
      <family val="3"/>
      <charset val="128"/>
    </font>
    <font>
      <b/>
      <i/>
      <sz val="28"/>
      <name val="ＭＳ ゴシック"/>
      <family val="3"/>
      <charset val="128"/>
    </font>
    <font>
      <sz val="16"/>
      <color indexed="8"/>
      <name val="ＭＳ ゴシック"/>
      <family val="3"/>
      <charset val="128"/>
    </font>
    <font>
      <sz val="20"/>
      <color indexed="8"/>
      <name val="ＭＳ ゴシック"/>
      <family val="3"/>
      <charset val="128"/>
    </font>
    <font>
      <sz val="16"/>
      <color rgb="FFFF0000"/>
      <name val="ＭＳ ゴシック"/>
      <family val="3"/>
      <charset val="128"/>
    </font>
    <font>
      <sz val="18"/>
      <name val="ＭＳ ゴシック"/>
      <family val="3"/>
      <charset val="128"/>
    </font>
    <font>
      <b/>
      <sz val="18"/>
      <color indexed="8"/>
      <name val="ＭＳ ゴシック"/>
      <family val="3"/>
      <charset val="128"/>
    </font>
    <font>
      <b/>
      <sz val="16"/>
      <color indexed="8"/>
      <name val="ＭＳ ゴシック"/>
      <family val="3"/>
      <charset val="128"/>
    </font>
    <font>
      <b/>
      <sz val="18"/>
      <color rgb="FFFF0000"/>
      <name val="ＭＳ ゴシック"/>
      <family val="3"/>
      <charset val="128"/>
    </font>
    <font>
      <b/>
      <sz val="16"/>
      <color rgb="FFFF0000"/>
      <name val="ＭＳ ゴシック"/>
      <family val="3"/>
      <charset val="128"/>
    </font>
    <font>
      <sz val="14"/>
      <color indexed="10"/>
      <name val="ＭＳ ゴシック"/>
      <family val="3"/>
      <charset val="128"/>
    </font>
    <font>
      <sz val="16"/>
      <name val="ＭＳ ゴシック"/>
      <family val="3"/>
      <charset val="128"/>
    </font>
    <font>
      <b/>
      <u/>
      <sz val="10"/>
      <color rgb="FFFF0000"/>
      <name val="ＭＳ 明朝"/>
      <family val="1"/>
      <charset val="128"/>
    </font>
    <font>
      <sz val="12"/>
      <color rgb="FFFF0000"/>
      <name val="ＭＳ Ｐ明朝"/>
      <family val="1"/>
      <charset val="128"/>
    </font>
    <font>
      <sz val="20"/>
      <color theme="1"/>
      <name val="ＭＳ Ｐ明朝"/>
      <family val="1"/>
      <charset val="128"/>
    </font>
    <font>
      <sz val="16"/>
      <color theme="1"/>
      <name val="ＭＳ Ｐ明朝"/>
      <family val="3"/>
      <charset val="128"/>
    </font>
    <font>
      <b/>
      <sz val="16"/>
      <color theme="1"/>
      <name val="ＭＳ Ｐゴシック"/>
      <family val="3"/>
      <charset val="128"/>
    </font>
    <font>
      <sz val="16"/>
      <color theme="1"/>
      <name val="ＭＳ Ｐ明朝"/>
      <family val="1"/>
      <charset val="128"/>
    </font>
    <font>
      <sz val="10"/>
      <color rgb="FF000000"/>
      <name val="ＭＳ Ｐ明朝"/>
      <family val="1"/>
      <charset val="128"/>
    </font>
    <font>
      <sz val="36"/>
      <color theme="7"/>
      <name val="ＭＳ ゴシック"/>
      <family val="3"/>
      <charset val="128"/>
    </font>
    <font>
      <sz val="36"/>
      <name val="ＭＳ ゴシック"/>
      <family val="3"/>
      <charset val="128"/>
    </font>
    <font>
      <sz val="36"/>
      <color indexed="8"/>
      <name val="ＭＳ ゴシック"/>
      <family val="3"/>
      <charset val="128"/>
    </font>
    <font>
      <sz val="9"/>
      <color theme="1"/>
      <name val="ＭＳ 明朝"/>
      <family val="1"/>
      <charset val="128"/>
    </font>
    <font>
      <sz val="10"/>
      <color theme="0"/>
      <name val="HG丸ｺﾞｼｯｸM-PRO"/>
      <family val="3"/>
      <charset val="128"/>
    </font>
    <font>
      <b/>
      <sz val="12"/>
      <color rgb="FFFF0000"/>
      <name val="ＭＳ Ｐゴシック"/>
      <family val="3"/>
      <charset val="128"/>
    </font>
    <font>
      <sz val="9"/>
      <color rgb="FFFF0000"/>
      <name val="ＭＳ 明朝"/>
      <family val="1"/>
      <charset val="128"/>
    </font>
    <font>
      <u/>
      <sz val="9"/>
      <color theme="1"/>
      <name val="ＭＳ 明朝"/>
      <family val="1"/>
      <charset val="128"/>
    </font>
    <font>
      <sz val="9"/>
      <name val="ＭＳ 明朝"/>
      <family val="1"/>
      <charset val="128"/>
    </font>
    <font>
      <b/>
      <u/>
      <sz val="10"/>
      <color rgb="FFFF0000"/>
      <name val="ＭＳ Ｐゴシック"/>
      <family val="3"/>
      <charset val="128"/>
    </font>
    <font>
      <sz val="22"/>
      <color indexed="8"/>
      <name val="ＭＳ ゴシック"/>
      <family val="3"/>
      <charset val="128"/>
    </font>
    <font>
      <sz val="24"/>
      <color indexed="8"/>
      <name val="ＭＳ ゴシック"/>
      <family val="3"/>
      <charset val="128"/>
    </font>
    <font>
      <sz val="6"/>
      <name val="HG丸ｺﾞｼｯｸM-PRO"/>
      <family val="2"/>
      <charset val="128"/>
    </font>
    <font>
      <sz val="11"/>
      <color rgb="FF00B050"/>
      <name val="ＭＳ 明朝"/>
      <family val="1"/>
      <charset val="128"/>
    </font>
    <font>
      <sz val="11"/>
      <color rgb="FF00B050"/>
      <name val="ＭＳ Ｐゴシック"/>
      <family val="3"/>
      <charset val="128"/>
    </font>
    <font>
      <sz val="36"/>
      <color rgb="FF00B050"/>
      <name val="ＭＳ ゴシック"/>
      <family val="3"/>
      <charset val="128"/>
    </font>
    <font>
      <b/>
      <sz val="11"/>
      <color rgb="FF00B050"/>
      <name val="ＭＳ Ｐ明朝"/>
      <family val="1"/>
      <charset val="128"/>
    </font>
    <font>
      <sz val="26"/>
      <color rgb="FF0070C0"/>
      <name val="ＭＳ ゴシック"/>
      <family val="3"/>
      <charset val="128"/>
    </font>
    <font>
      <b/>
      <sz val="10"/>
      <color rgb="FF0070C0"/>
      <name val="ＭＳ 明朝"/>
      <family val="1"/>
      <charset val="128"/>
    </font>
    <font>
      <b/>
      <u/>
      <sz val="10"/>
      <color rgb="FF0070C0"/>
      <name val="ＭＳ 明朝"/>
      <family val="1"/>
      <charset val="128"/>
    </font>
    <font>
      <b/>
      <sz val="10"/>
      <name val="ＭＳ 明朝"/>
      <family val="1"/>
      <charset val="128"/>
    </font>
    <font>
      <b/>
      <sz val="16"/>
      <color rgb="FF0070C0"/>
      <name val="ＭＳ Ｐゴシック"/>
      <family val="3"/>
      <charset val="128"/>
    </font>
    <font>
      <sz val="9"/>
      <color rgb="FFFF0000"/>
      <name val="ＭＳ Ｐ明朝"/>
      <family val="1"/>
      <charset val="128"/>
    </font>
    <font>
      <u/>
      <sz val="9"/>
      <color rgb="FFFF0000"/>
      <name val="ＭＳ Ｐ明朝"/>
      <family val="1"/>
      <charset val="128"/>
    </font>
    <font>
      <b/>
      <sz val="20"/>
      <color rgb="FF0070C0"/>
      <name val="ＭＳ Ｐ明朝"/>
      <family val="1"/>
      <charset val="128"/>
    </font>
  </fonts>
  <fills count="1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3" tint="0.89999084444715716"/>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4"/>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CC66"/>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FF66"/>
        <bgColor indexed="64"/>
      </patternFill>
    </fill>
  </fills>
  <borders count="112">
    <border>
      <left/>
      <right/>
      <top/>
      <bottom/>
      <diagonal/>
    </border>
    <border>
      <left/>
      <right/>
      <top style="medium">
        <color indexed="64"/>
      </top>
      <bottom style="dotted">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dotted">
        <color auto="1"/>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top style="thin">
        <color indexed="64"/>
      </top>
      <bottom style="thin">
        <color indexed="64"/>
      </bottom>
      <diagonal/>
    </border>
    <border>
      <left style="dotted">
        <color auto="1"/>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dotted">
        <color auto="1"/>
      </bottom>
      <diagonal/>
    </border>
    <border>
      <left/>
      <right style="medium">
        <color indexed="64"/>
      </right>
      <top style="dotted">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dotted">
        <color auto="1"/>
      </bottom>
      <diagonal/>
    </border>
    <border>
      <left/>
      <right style="medium">
        <color indexed="64"/>
      </right>
      <top style="medium">
        <color indexed="64"/>
      </top>
      <bottom style="dotted">
        <color auto="1"/>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right style="thin">
        <color indexed="64"/>
      </right>
      <top style="thin">
        <color indexed="64"/>
      </top>
      <bottom style="dotted">
        <color auto="1"/>
      </bottom>
      <diagonal/>
    </border>
    <border>
      <left/>
      <right style="thin">
        <color indexed="64"/>
      </right>
      <top style="dotted">
        <color auto="1"/>
      </top>
      <bottom style="thin">
        <color indexed="64"/>
      </bottom>
      <diagonal/>
    </border>
    <border>
      <left style="thin">
        <color indexed="64"/>
      </left>
      <right/>
      <top style="thin">
        <color indexed="64"/>
      </top>
      <bottom style="dotted">
        <color auto="1"/>
      </bottom>
      <diagonal/>
    </border>
    <border>
      <left style="thin">
        <color indexed="64"/>
      </left>
      <right/>
      <top style="dotted">
        <color auto="1"/>
      </top>
      <bottom style="thin">
        <color indexed="64"/>
      </bottom>
      <diagonal/>
    </border>
    <border>
      <left style="thin">
        <color indexed="64"/>
      </left>
      <right/>
      <top style="medium">
        <color indexed="64"/>
      </top>
      <bottom style="dotted">
        <color auto="1"/>
      </bottom>
      <diagonal/>
    </border>
    <border>
      <left/>
      <right style="medium">
        <color indexed="64"/>
      </right>
      <top style="thin">
        <color indexed="64"/>
      </top>
      <bottom style="dotted">
        <color auto="1"/>
      </bottom>
      <diagonal/>
    </border>
    <border>
      <left/>
      <right style="thin">
        <color indexed="64"/>
      </right>
      <top style="medium">
        <color indexed="64"/>
      </top>
      <bottom style="dotted">
        <color auto="1"/>
      </bottom>
      <diagonal/>
    </border>
    <border>
      <left/>
      <right style="medium">
        <color indexed="64"/>
      </right>
      <top style="thin">
        <color indexed="64"/>
      </top>
      <bottom style="thin">
        <color indexed="64"/>
      </bottom>
      <diagonal/>
    </border>
    <border>
      <left/>
      <right style="dotted">
        <color auto="1"/>
      </right>
      <top/>
      <bottom style="thin">
        <color indexed="64"/>
      </bottom>
      <diagonal/>
    </border>
    <border>
      <left style="dotted">
        <color auto="1"/>
      </left>
      <right/>
      <top/>
      <bottom style="thin">
        <color indexed="64"/>
      </bottom>
      <diagonal/>
    </border>
    <border>
      <left/>
      <right style="medium">
        <color indexed="64"/>
      </right>
      <top/>
      <bottom style="dotted">
        <color auto="1"/>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dashed">
        <color indexed="64"/>
      </diagonal>
    </border>
    <border diagonalUp="1">
      <left/>
      <right/>
      <top style="thin">
        <color indexed="64"/>
      </top>
      <bottom/>
      <diagonal style="dashed">
        <color indexed="64"/>
      </diagonal>
    </border>
    <border diagonalUp="1">
      <left/>
      <right style="thin">
        <color indexed="64"/>
      </right>
      <top style="thin">
        <color indexed="64"/>
      </top>
      <bottom/>
      <diagonal style="dashed">
        <color indexed="64"/>
      </diagonal>
    </border>
    <border diagonalUp="1">
      <left style="thin">
        <color indexed="64"/>
      </left>
      <right/>
      <top/>
      <bottom/>
      <diagonal style="dashed">
        <color indexed="64"/>
      </diagonal>
    </border>
    <border diagonalUp="1">
      <left/>
      <right/>
      <top/>
      <bottom/>
      <diagonal style="dashed">
        <color indexed="64"/>
      </diagonal>
    </border>
    <border diagonalUp="1">
      <left/>
      <right style="thin">
        <color indexed="64"/>
      </right>
      <top/>
      <bottom/>
      <diagonal style="dashed">
        <color indexed="64"/>
      </diagonal>
    </border>
    <border diagonalUp="1">
      <left style="thin">
        <color indexed="64"/>
      </left>
      <right/>
      <top/>
      <bottom style="thin">
        <color indexed="64"/>
      </bottom>
      <diagonal style="dashed">
        <color indexed="64"/>
      </diagonal>
    </border>
    <border diagonalUp="1">
      <left/>
      <right/>
      <top/>
      <bottom style="thin">
        <color indexed="64"/>
      </bottom>
      <diagonal style="dashed">
        <color indexed="64"/>
      </diagonal>
    </border>
    <border diagonalUp="1">
      <left/>
      <right style="thin">
        <color indexed="64"/>
      </right>
      <top/>
      <bottom style="thin">
        <color indexed="64"/>
      </bottom>
      <diagonal style="dashed">
        <color indexed="64"/>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dashed">
        <color indexed="64"/>
      </diagonal>
    </border>
    <border diagonalUp="1">
      <left/>
      <right/>
      <top/>
      <bottom style="medium">
        <color indexed="64"/>
      </bottom>
      <diagonal style="dashed">
        <color indexed="64"/>
      </diagonal>
    </border>
    <border diagonalUp="1">
      <left/>
      <right style="thin">
        <color indexed="64"/>
      </right>
      <top/>
      <bottom style="medium">
        <color indexed="64"/>
      </bottom>
      <diagonal style="dashed">
        <color indexed="64"/>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bottom style="thin">
        <color theme="4" tint="0.39997558519241921"/>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4" tint="0.39997558519241921"/>
      </left>
      <right style="thin">
        <color theme="4"/>
      </right>
      <top style="thin">
        <color theme="4" tint="0.39997558519241921"/>
      </top>
      <bottom/>
      <diagonal/>
    </border>
  </borders>
  <cellStyleXfs count="3">
    <xf numFmtId="0" fontId="0" fillId="0" borderId="0">
      <alignment vertical="center"/>
    </xf>
    <xf numFmtId="0" fontId="3" fillId="0" borderId="0"/>
    <xf numFmtId="0" fontId="42" fillId="0" borderId="0"/>
  </cellStyleXfs>
  <cellXfs count="682">
    <xf numFmtId="0" fontId="0" fillId="0" borderId="0" xfId="0">
      <alignment vertical="center"/>
    </xf>
    <xf numFmtId="0" fontId="3" fillId="0" borderId="0" xfId="1"/>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1" applyFont="1" applyAlignment="1">
      <alignment vertical="center"/>
    </xf>
    <xf numFmtId="0" fontId="7" fillId="0" borderId="0" xfId="1" applyFont="1"/>
    <xf numFmtId="0" fontId="6" fillId="3" borderId="30" xfId="0" applyFont="1" applyFill="1" applyBorder="1">
      <alignment vertical="center"/>
    </xf>
    <xf numFmtId="0" fontId="7" fillId="0" borderId="31" xfId="1" applyFont="1" applyBorder="1" applyAlignment="1">
      <alignment vertical="center"/>
    </xf>
    <xf numFmtId="0" fontId="7" fillId="3" borderId="31" xfId="1" applyFont="1" applyFill="1" applyBorder="1" applyAlignment="1">
      <alignment vertical="center"/>
    </xf>
    <xf numFmtId="0" fontId="7" fillId="3" borderId="32" xfId="1" applyFont="1" applyFill="1" applyBorder="1" applyAlignment="1">
      <alignment vertical="center"/>
    </xf>
    <xf numFmtId="0" fontId="6" fillId="0" borderId="30" xfId="0" applyFont="1" applyBorder="1">
      <alignment vertical="center"/>
    </xf>
    <xf numFmtId="0" fontId="6" fillId="0" borderId="32" xfId="0" applyFont="1" applyBorder="1">
      <alignment vertical="center"/>
    </xf>
    <xf numFmtId="0" fontId="7" fillId="0" borderId="32" xfId="1" applyFont="1" applyBorder="1" applyAlignment="1">
      <alignment vertical="center"/>
    </xf>
    <xf numFmtId="0" fontId="6" fillId="3" borderId="27" xfId="0" applyFont="1" applyFill="1" applyBorder="1">
      <alignment vertical="center"/>
    </xf>
    <xf numFmtId="0" fontId="6" fillId="3" borderId="28" xfId="0" applyFont="1" applyFill="1" applyBorder="1">
      <alignment vertical="center"/>
    </xf>
    <xf numFmtId="0" fontId="7" fillId="3" borderId="28" xfId="1" applyFont="1" applyFill="1" applyBorder="1" applyAlignment="1">
      <alignment vertical="center"/>
    </xf>
    <xf numFmtId="0" fontId="7" fillId="3" borderId="29" xfId="1" applyFont="1" applyFill="1" applyBorder="1" applyAlignment="1">
      <alignment vertical="center"/>
    </xf>
    <xf numFmtId="0" fontId="8" fillId="2" borderId="33" xfId="0" applyFont="1" applyFill="1" applyBorder="1">
      <alignment vertical="center"/>
    </xf>
    <xf numFmtId="0" fontId="8" fillId="2" borderId="34" xfId="0" applyFont="1" applyFill="1" applyBorder="1">
      <alignment vertical="center"/>
    </xf>
    <xf numFmtId="0" fontId="8" fillId="2" borderId="0" xfId="0" applyFont="1" applyFill="1">
      <alignment vertical="center"/>
    </xf>
    <xf numFmtId="0" fontId="8" fillId="2" borderId="0" xfId="1" applyFont="1" applyFill="1" applyAlignment="1">
      <alignment vertical="center"/>
    </xf>
    <xf numFmtId="0" fontId="6" fillId="3" borderId="32" xfId="0" applyFont="1" applyFill="1" applyBorder="1">
      <alignment vertical="center"/>
    </xf>
    <xf numFmtId="0" fontId="7" fillId="0" borderId="28" xfId="1" applyFont="1" applyBorder="1" applyAlignment="1">
      <alignment vertical="center"/>
    </xf>
    <xf numFmtId="0" fontId="0" fillId="0" borderId="0" xfId="0" applyAlignment="1"/>
    <xf numFmtId="0" fontId="2" fillId="0" borderId="0" xfId="0" applyFont="1" applyAlignment="1">
      <alignment horizontal="center" vertical="center"/>
    </xf>
    <xf numFmtId="0" fontId="0" fillId="0" borderId="2" xfId="0" applyBorder="1">
      <alignment vertical="center"/>
    </xf>
    <xf numFmtId="0" fontId="0" fillId="0" borderId="25" xfId="0" applyBorder="1">
      <alignment vertical="center"/>
    </xf>
    <xf numFmtId="0" fontId="0" fillId="0" borderId="3" xfId="0" applyBorder="1">
      <alignment vertical="center"/>
    </xf>
    <xf numFmtId="0" fontId="0" fillId="0" borderId="4" xfId="0" applyBorder="1">
      <alignment vertical="center"/>
    </xf>
    <xf numFmtId="0" fontId="0" fillId="0" borderId="26" xfId="0" applyBorder="1">
      <alignment vertical="center"/>
    </xf>
    <xf numFmtId="0" fontId="14" fillId="0" borderId="10" xfId="0" applyFont="1" applyBorder="1">
      <alignment vertical="center"/>
    </xf>
    <xf numFmtId="0" fontId="14" fillId="0" borderId="68" xfId="0" applyFont="1" applyBorder="1">
      <alignment vertical="center"/>
    </xf>
    <xf numFmtId="0" fontId="14" fillId="0" borderId="54" xfId="0" applyFont="1" applyBorder="1">
      <alignment vertical="center"/>
    </xf>
    <xf numFmtId="0" fontId="14" fillId="0" borderId="21" xfId="0" applyFont="1" applyBorder="1">
      <alignment vertical="center"/>
    </xf>
    <xf numFmtId="0" fontId="14" fillId="0" borderId="7" xfId="0" applyFont="1" applyBorder="1">
      <alignment vertical="center"/>
    </xf>
    <xf numFmtId="0" fontId="14" fillId="0" borderId="70" xfId="0" applyFont="1" applyBorder="1">
      <alignment vertical="center"/>
    </xf>
    <xf numFmtId="0" fontId="16" fillId="0" borderId="12" xfId="0" applyFont="1" applyBorder="1">
      <alignment vertical="center"/>
    </xf>
    <xf numFmtId="0" fontId="18" fillId="0" borderId="12" xfId="0" applyFont="1" applyBorder="1">
      <alignment vertical="center"/>
    </xf>
    <xf numFmtId="0" fontId="16" fillId="0" borderId="25" xfId="0" applyFont="1" applyBorder="1">
      <alignment vertical="center"/>
    </xf>
    <xf numFmtId="0" fontId="0" fillId="0" borderId="14" xfId="0" applyBorder="1">
      <alignment vertical="center"/>
    </xf>
    <xf numFmtId="0" fontId="16" fillId="0" borderId="2" xfId="0" applyFont="1" applyBorder="1">
      <alignment vertical="center"/>
    </xf>
    <xf numFmtId="0" fontId="16" fillId="0" borderId="0" xfId="0" applyFont="1">
      <alignment vertical="center"/>
    </xf>
    <xf numFmtId="0" fontId="19" fillId="0" borderId="0" xfId="0" applyFont="1">
      <alignment vertical="center"/>
    </xf>
    <xf numFmtId="0" fontId="16" fillId="0" borderId="0" xfId="0" applyFont="1" applyAlignment="1"/>
    <xf numFmtId="0" fontId="16" fillId="0" borderId="0" xfId="0" applyFont="1" applyAlignment="1">
      <alignment vertical="top"/>
    </xf>
    <xf numFmtId="0" fontId="14" fillId="0" borderId="12" xfId="0" applyFont="1" applyBorder="1">
      <alignment vertical="center"/>
    </xf>
    <xf numFmtId="0" fontId="14" fillId="0" borderId="74" xfId="0" applyFont="1" applyBorder="1">
      <alignment vertical="center"/>
    </xf>
    <xf numFmtId="0" fontId="20" fillId="0" borderId="0" xfId="0" applyFont="1" applyAlignment="1"/>
    <xf numFmtId="0" fontId="20" fillId="0" borderId="56" xfId="0" applyFont="1" applyBorder="1">
      <alignment vertical="center"/>
    </xf>
    <xf numFmtId="0" fontId="20" fillId="0" borderId="57" xfId="0" applyFont="1" applyBorder="1">
      <alignment vertical="center"/>
    </xf>
    <xf numFmtId="0" fontId="16" fillId="0" borderId="57" xfId="0" applyFont="1" applyBorder="1">
      <alignment vertical="center"/>
    </xf>
    <xf numFmtId="0" fontId="16" fillId="0" borderId="58" xfId="0" applyFont="1" applyBorder="1">
      <alignment vertical="center"/>
    </xf>
    <xf numFmtId="0" fontId="21" fillId="0" borderId="0" xfId="0" applyFont="1" applyAlignment="1">
      <alignment horizontal="center" vertical="center"/>
    </xf>
    <xf numFmtId="0" fontId="16" fillId="0" borderId="0" xfId="0" applyFont="1" applyAlignment="1">
      <alignment horizontal="center" vertical="center"/>
    </xf>
    <xf numFmtId="0" fontId="21" fillId="0" borderId="0" xfId="0" applyFont="1">
      <alignment vertical="center"/>
    </xf>
    <xf numFmtId="0" fontId="16" fillId="0" borderId="7" xfId="0" applyFont="1" applyBorder="1">
      <alignment vertical="center"/>
    </xf>
    <xf numFmtId="49" fontId="6" fillId="0" borderId="0" xfId="0" applyNumberFormat="1" applyFont="1">
      <alignment vertical="center"/>
    </xf>
    <xf numFmtId="0" fontId="24" fillId="0" borderId="0" xfId="0" applyFont="1">
      <alignment vertical="center"/>
    </xf>
    <xf numFmtId="0" fontId="24" fillId="0" borderId="40" xfId="0" applyFont="1" applyBorder="1">
      <alignment vertical="center"/>
    </xf>
    <xf numFmtId="0" fontId="24" fillId="0" borderId="76" xfId="0" applyFont="1" applyBorder="1">
      <alignment vertical="center"/>
    </xf>
    <xf numFmtId="0" fontId="24" fillId="0" borderId="35" xfId="0" applyFont="1" applyBorder="1">
      <alignment vertical="center"/>
    </xf>
    <xf numFmtId="0" fontId="24" fillId="0" borderId="42" xfId="0" applyFont="1" applyBorder="1">
      <alignment vertical="center"/>
    </xf>
    <xf numFmtId="0" fontId="24" fillId="0" borderId="86" xfId="0" applyFont="1" applyBorder="1">
      <alignment vertical="center"/>
    </xf>
    <xf numFmtId="0" fontId="24" fillId="0" borderId="87" xfId="0" applyFont="1" applyBorder="1">
      <alignment vertical="center"/>
    </xf>
    <xf numFmtId="0" fontId="24" fillId="0" borderId="41" xfId="0" applyFont="1" applyBorder="1">
      <alignment vertical="center"/>
    </xf>
    <xf numFmtId="0" fontId="17" fillId="0" borderId="0" xfId="0" applyFont="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0" fontId="16" fillId="0" borderId="6" xfId="0" applyFont="1" applyBorder="1">
      <alignment vertical="center"/>
    </xf>
    <xf numFmtId="0" fontId="16" fillId="0" borderId="35" xfId="0" applyFont="1" applyBorder="1" applyAlignment="1">
      <alignment horizontal="center" vertical="center"/>
    </xf>
    <xf numFmtId="0" fontId="16" fillId="0" borderId="42" xfId="0" applyFont="1" applyBorder="1" applyAlignment="1">
      <alignment horizontal="center" vertical="center"/>
    </xf>
    <xf numFmtId="0" fontId="15" fillId="0" borderId="7" xfId="0" applyFont="1" applyBorder="1" applyAlignment="1">
      <alignment vertical="center" shrinkToFit="1"/>
    </xf>
    <xf numFmtId="0" fontId="15" fillId="0" borderId="70" xfId="0" applyFont="1" applyBorder="1" applyAlignment="1">
      <alignment vertical="center" shrinkToFit="1"/>
    </xf>
    <xf numFmtId="0" fontId="14" fillId="0" borderId="7" xfId="0" applyFont="1" applyBorder="1" applyAlignment="1">
      <alignment vertical="center" shrinkToFit="1"/>
    </xf>
    <xf numFmtId="0" fontId="14" fillId="0" borderId="70" xfId="0" applyFont="1" applyBorder="1" applyAlignment="1">
      <alignment vertical="center" shrinkToFit="1"/>
    </xf>
    <xf numFmtId="0" fontId="25" fillId="0" borderId="0" xfId="0" applyFont="1" applyAlignment="1">
      <alignment horizontal="left" vertical="center"/>
    </xf>
    <xf numFmtId="0" fontId="8" fillId="2" borderId="28" xfId="1" applyFont="1" applyFill="1" applyBorder="1" applyAlignment="1">
      <alignment vertical="center"/>
    </xf>
    <xf numFmtId="0" fontId="8" fillId="2" borderId="28" xfId="0" applyFont="1" applyFill="1" applyBorder="1">
      <alignment vertical="center"/>
    </xf>
    <xf numFmtId="0" fontId="6" fillId="0" borderId="28" xfId="0" applyFont="1" applyBorder="1">
      <alignment vertical="center"/>
    </xf>
    <xf numFmtId="0" fontId="6" fillId="0" borderId="29" xfId="0" applyFont="1" applyBorder="1">
      <alignment vertical="center"/>
    </xf>
    <xf numFmtId="0" fontId="6" fillId="3" borderId="29" xfId="0" applyFont="1" applyFill="1" applyBorder="1">
      <alignment vertical="center"/>
    </xf>
    <xf numFmtId="0" fontId="8" fillId="2" borderId="29" xfId="0" applyFont="1" applyFill="1" applyBorder="1">
      <alignment vertical="center"/>
    </xf>
    <xf numFmtId="49" fontId="27" fillId="7" borderId="0" xfId="0" applyNumberFormat="1" applyFont="1" applyFill="1">
      <alignment vertical="center"/>
    </xf>
    <xf numFmtId="0" fontId="8" fillId="2" borderId="98" xfId="1" applyFont="1" applyFill="1" applyBorder="1" applyAlignment="1">
      <alignment vertical="center"/>
    </xf>
    <xf numFmtId="0" fontId="8" fillId="2" borderId="98" xfId="0" applyFont="1" applyFill="1" applyBorder="1">
      <alignment vertical="center"/>
    </xf>
    <xf numFmtId="0" fontId="28" fillId="2" borderId="98" xfId="1" applyFont="1" applyFill="1" applyBorder="1" applyAlignment="1">
      <alignment vertical="center"/>
    </xf>
    <xf numFmtId="0" fontId="29" fillId="0" borderId="0" xfId="0" applyFont="1">
      <alignment vertical="center"/>
    </xf>
    <xf numFmtId="0" fontId="29" fillId="0" borderId="0" xfId="1" applyFont="1" applyAlignment="1">
      <alignment vertical="center"/>
    </xf>
    <xf numFmtId="49" fontId="29" fillId="0" borderId="0" xfId="0" applyNumberFormat="1" applyFont="1">
      <alignment vertical="center"/>
    </xf>
    <xf numFmtId="0" fontId="30" fillId="0" borderId="0" xfId="0" applyFont="1">
      <alignment vertical="center"/>
    </xf>
    <xf numFmtId="0" fontId="31" fillId="0" borderId="0" xfId="0" applyFont="1">
      <alignment vertical="center"/>
    </xf>
    <xf numFmtId="0" fontId="34" fillId="0" borderId="0" xfId="0" applyFont="1">
      <alignment vertical="center"/>
    </xf>
    <xf numFmtId="0" fontId="31" fillId="0" borderId="0" xfId="0" applyFont="1" applyAlignment="1"/>
    <xf numFmtId="0" fontId="31" fillId="0" borderId="0" xfId="0" applyFont="1" applyAlignment="1">
      <alignment horizontal="left" vertical="top" wrapText="1"/>
    </xf>
    <xf numFmtId="0" fontId="35" fillId="0" borderId="0" xfId="0" applyFont="1" applyAlignment="1">
      <alignment vertical="top"/>
    </xf>
    <xf numFmtId="0" fontId="31" fillId="0" borderId="0" xfId="0" applyFont="1" applyAlignment="1">
      <alignment vertical="top"/>
    </xf>
    <xf numFmtId="0" fontId="36" fillId="0" borderId="0" xfId="0" applyFont="1" applyAlignment="1">
      <alignment horizontal="left" vertical="top" wrapText="1"/>
    </xf>
    <xf numFmtId="0" fontId="36" fillId="0" borderId="0" xfId="0" applyFont="1">
      <alignment vertical="center"/>
    </xf>
    <xf numFmtId="0" fontId="31" fillId="0" borderId="0" xfId="0" applyFont="1" applyAlignment="1">
      <alignment vertical="top" wrapText="1"/>
    </xf>
    <xf numFmtId="0" fontId="40" fillId="0" borderId="0" xfId="0" applyFont="1" applyAlignment="1">
      <alignment horizontal="left" vertical="center" wrapText="1"/>
    </xf>
    <xf numFmtId="0" fontId="40" fillId="0" borderId="0" xfId="0" applyFont="1">
      <alignment vertical="center"/>
    </xf>
    <xf numFmtId="0" fontId="41" fillId="0" borderId="0" xfId="0" applyFont="1" applyAlignment="1">
      <alignment vertical="top" wrapText="1"/>
    </xf>
    <xf numFmtId="0" fontId="41" fillId="0" borderId="0" xfId="0" applyFont="1" applyAlignment="1">
      <alignment vertical="top"/>
    </xf>
    <xf numFmtId="0" fontId="36" fillId="0" borderId="0" xfId="0" applyFont="1" applyAlignment="1">
      <alignment vertical="top" wrapText="1"/>
    </xf>
    <xf numFmtId="0" fontId="44" fillId="0" borderId="7" xfId="0" applyFont="1" applyBorder="1">
      <alignment vertical="center"/>
    </xf>
    <xf numFmtId="0" fontId="45" fillId="0" borderId="8" xfId="0" applyFont="1" applyBorder="1">
      <alignment vertical="center"/>
    </xf>
    <xf numFmtId="0" fontId="44" fillId="0" borderId="62" xfId="0" applyFont="1" applyBorder="1" applyAlignment="1">
      <alignment horizontal="right" vertical="center"/>
    </xf>
    <xf numFmtId="0" fontId="44" fillId="0" borderId="12" xfId="0" applyFont="1" applyBorder="1">
      <alignment vertical="center"/>
    </xf>
    <xf numFmtId="49" fontId="44" fillId="0" borderId="20" xfId="0" applyNumberFormat="1" applyFont="1" applyBorder="1">
      <alignment vertical="center"/>
    </xf>
    <xf numFmtId="49" fontId="44" fillId="0" borderId="14" xfId="0" applyNumberFormat="1" applyFont="1" applyBorder="1">
      <alignment vertical="center"/>
    </xf>
    <xf numFmtId="0" fontId="46" fillId="0" borderId="12" xfId="0" applyFont="1" applyBorder="1">
      <alignment vertical="center"/>
    </xf>
    <xf numFmtId="0" fontId="46" fillId="0" borderId="11" xfId="0" applyFont="1" applyBorder="1">
      <alignment vertical="center"/>
    </xf>
    <xf numFmtId="0" fontId="56" fillId="0" borderId="0" xfId="0" applyFont="1">
      <alignment vertical="center"/>
    </xf>
    <xf numFmtId="0" fontId="57" fillId="0" borderId="0" xfId="0" applyFont="1" applyAlignment="1"/>
    <xf numFmtId="0" fontId="16" fillId="0" borderId="99" xfId="0" applyFont="1" applyBorder="1" applyAlignment="1">
      <alignment horizontal="center" vertical="center"/>
    </xf>
    <xf numFmtId="0" fontId="21" fillId="0" borderId="100" xfId="0" applyFont="1" applyBorder="1" applyAlignment="1">
      <alignment horizontal="center" vertical="center"/>
    </xf>
    <xf numFmtId="0" fontId="21" fillId="0" borderId="101" xfId="0" applyFont="1" applyBorder="1" applyAlignment="1">
      <alignment horizontal="center" vertical="center"/>
    </xf>
    <xf numFmtId="0" fontId="64" fillId="0" borderId="0" xfId="0" applyFont="1">
      <alignment vertical="center"/>
    </xf>
    <xf numFmtId="0" fontId="64" fillId="0" borderId="0" xfId="0" applyFont="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65" fillId="0" borderId="2" xfId="0" applyFont="1" applyBorder="1">
      <alignment vertical="center"/>
    </xf>
    <xf numFmtId="0" fontId="24" fillId="0" borderId="3" xfId="0" applyFont="1" applyBorder="1">
      <alignment vertical="center"/>
    </xf>
    <xf numFmtId="0" fontId="14" fillId="0" borderId="0" xfId="0" applyFont="1">
      <alignment vertical="center"/>
    </xf>
    <xf numFmtId="0" fontId="15" fillId="0" borderId="0" xfId="0" applyFont="1">
      <alignment vertical="center"/>
    </xf>
    <xf numFmtId="0" fontId="75" fillId="0" borderId="0" xfId="0" applyFont="1">
      <alignment vertical="center"/>
    </xf>
    <xf numFmtId="0" fontId="76" fillId="0" borderId="0" xfId="0" applyFont="1">
      <alignment vertical="center"/>
    </xf>
    <xf numFmtId="0" fontId="49" fillId="0" borderId="0" xfId="0" applyFont="1">
      <alignment vertical="center"/>
    </xf>
    <xf numFmtId="0" fontId="79" fillId="0" borderId="0" xfId="0" applyFont="1">
      <alignment vertical="center"/>
    </xf>
    <xf numFmtId="0" fontId="75" fillId="0" borderId="40" xfId="0" applyFont="1" applyBorder="1">
      <alignment vertical="center"/>
    </xf>
    <xf numFmtId="0" fontId="75" fillId="0" borderId="40" xfId="0" applyFont="1" applyBorder="1" applyAlignment="1">
      <alignment horizontal="left" vertical="center" indent="1"/>
    </xf>
    <xf numFmtId="0" fontId="13" fillId="0" borderId="0" xfId="0" applyFont="1">
      <alignment vertical="center"/>
    </xf>
    <xf numFmtId="0" fontId="26" fillId="8" borderId="0" xfId="0" applyFont="1" applyFill="1">
      <alignment vertical="center"/>
    </xf>
    <xf numFmtId="0" fontId="81" fillId="8" borderId="0" xfId="0" applyFont="1" applyFill="1">
      <alignment vertical="center"/>
    </xf>
    <xf numFmtId="0" fontId="77" fillId="0" borderId="0" xfId="0" applyFont="1" applyAlignment="1"/>
    <xf numFmtId="0" fontId="77" fillId="0" borderId="0" xfId="0" applyFont="1" applyAlignment="1">
      <alignment vertical="top"/>
    </xf>
    <xf numFmtId="0" fontId="75" fillId="0" borderId="62" xfId="0" applyFont="1" applyBorder="1">
      <alignment vertical="center"/>
    </xf>
    <xf numFmtId="0" fontId="75" fillId="0" borderId="12" xfId="0" applyFont="1" applyBorder="1">
      <alignment vertical="center"/>
    </xf>
    <xf numFmtId="0" fontId="75" fillId="0" borderId="16" xfId="0" applyFont="1" applyBorder="1">
      <alignment vertical="center"/>
    </xf>
    <xf numFmtId="0" fontId="75" fillId="0" borderId="53" xfId="0" applyFont="1" applyBorder="1">
      <alignment vertical="center"/>
    </xf>
    <xf numFmtId="0" fontId="75" fillId="0" borderId="14" xfId="0" applyFont="1" applyBorder="1">
      <alignment vertical="center"/>
    </xf>
    <xf numFmtId="0" fontId="75" fillId="0" borderId="18" xfId="0" applyFont="1" applyBorder="1">
      <alignment vertical="center"/>
    </xf>
    <xf numFmtId="0" fontId="75" fillId="0" borderId="0" xfId="0" applyFont="1" applyAlignment="1">
      <alignment vertical="top"/>
    </xf>
    <xf numFmtId="0" fontId="80" fillId="0" borderId="0" xfId="0" applyFont="1" applyAlignment="1">
      <alignment vertical="top"/>
    </xf>
    <xf numFmtId="0" fontId="83" fillId="0" borderId="0" xfId="2" applyFont="1" applyAlignment="1">
      <alignment horizontal="distributed" vertical="center" shrinkToFit="1"/>
    </xf>
    <xf numFmtId="0" fontId="85" fillId="0" borderId="55" xfId="2" applyFont="1" applyBorder="1" applyAlignment="1">
      <alignment horizontal="right" vertical="center" shrinkToFit="1"/>
    </xf>
    <xf numFmtId="0" fontId="85" fillId="0" borderId="0" xfId="2" applyFont="1" applyAlignment="1">
      <alignment horizontal="distributed" vertical="center" shrinkToFit="1"/>
    </xf>
    <xf numFmtId="0" fontId="85" fillId="0" borderId="12" xfId="2" applyFont="1" applyBorder="1" applyAlignment="1">
      <alignment horizontal="right" vertical="center" shrinkToFit="1"/>
    </xf>
    <xf numFmtId="0" fontId="85" fillId="0" borderId="17" xfId="2" applyFont="1" applyBorder="1" applyAlignment="1">
      <alignment horizontal="distributed" vertical="center" shrinkToFit="1"/>
    </xf>
    <xf numFmtId="0" fontId="85" fillId="0" borderId="0" xfId="2" applyFont="1" applyAlignment="1">
      <alignment horizontal="right" vertical="center" shrinkToFit="1"/>
    </xf>
    <xf numFmtId="0" fontId="85" fillId="0" borderId="12" xfId="2" applyFont="1" applyBorder="1" applyAlignment="1">
      <alignment horizontal="distributed" vertical="center" shrinkToFit="1"/>
    </xf>
    <xf numFmtId="0" fontId="83" fillId="0" borderId="55" xfId="2" applyFont="1" applyBorder="1" applyAlignment="1">
      <alignment horizontal="right" vertical="center" shrinkToFit="1"/>
    </xf>
    <xf numFmtId="0" fontId="83" fillId="0" borderId="25" xfId="2" applyFont="1" applyBorder="1" applyAlignment="1">
      <alignment horizontal="distributed" vertical="center" shrinkToFit="1"/>
    </xf>
    <xf numFmtId="0" fontId="83" fillId="0" borderId="0" xfId="2" applyFont="1" applyAlignment="1">
      <alignment horizontal="right" vertical="center" shrinkToFit="1"/>
    </xf>
    <xf numFmtId="0" fontId="83" fillId="0" borderId="12" xfId="2" applyFont="1" applyBorder="1" applyAlignment="1">
      <alignment horizontal="distributed" vertical="center" shrinkToFit="1"/>
    </xf>
    <xf numFmtId="0" fontId="83" fillId="0" borderId="12" xfId="2" applyFont="1" applyBorder="1" applyAlignment="1">
      <alignment horizontal="right" vertical="center" shrinkToFit="1"/>
    </xf>
    <xf numFmtId="0" fontId="85" fillId="0" borderId="62" xfId="2" applyFont="1" applyBorder="1" applyAlignment="1">
      <alignment horizontal="right" vertical="center" shrinkToFit="1"/>
    </xf>
    <xf numFmtId="0" fontId="85" fillId="0" borderId="16" xfId="2" applyFont="1" applyBorder="1" applyAlignment="1">
      <alignment horizontal="distributed" vertical="center" shrinkToFit="1"/>
    </xf>
    <xf numFmtId="0" fontId="83" fillId="0" borderId="62" xfId="2" applyFont="1" applyBorder="1" applyAlignment="1">
      <alignment horizontal="right" vertical="center" shrinkToFit="1"/>
    </xf>
    <xf numFmtId="0" fontId="83" fillId="0" borderId="12" xfId="2" applyFont="1" applyBorder="1" applyAlignment="1">
      <alignment horizontal="center" vertical="center" shrinkToFit="1"/>
    </xf>
    <xf numFmtId="0" fontId="85" fillId="0" borderId="55" xfId="2" applyFont="1" applyBorder="1" applyAlignment="1">
      <alignment horizontal="center" vertical="center" shrinkToFit="1"/>
    </xf>
    <xf numFmtId="0" fontId="85" fillId="0" borderId="0" xfId="2" applyFont="1" applyAlignment="1">
      <alignment horizontal="center" vertical="center" shrinkToFit="1"/>
    </xf>
    <xf numFmtId="0" fontId="83" fillId="0" borderId="55" xfId="2" applyFont="1" applyBorder="1" applyAlignment="1">
      <alignment horizontal="center" vertical="center" shrinkToFit="1"/>
    </xf>
    <xf numFmtId="0" fontId="86" fillId="0" borderId="0" xfId="2" applyFont="1" applyAlignment="1">
      <alignment horizontal="center" vertical="center" shrinkToFit="1"/>
    </xf>
    <xf numFmtId="0" fontId="85" fillId="0" borderId="0" xfId="1" applyFont="1" applyAlignment="1">
      <alignment horizontal="distributed" vertical="center"/>
    </xf>
    <xf numFmtId="0" fontId="85" fillId="0" borderId="0" xfId="1" applyFont="1" applyAlignment="1">
      <alignment horizontal="center" vertical="center"/>
    </xf>
    <xf numFmtId="0" fontId="85" fillId="0" borderId="0" xfId="2" applyFont="1" applyAlignment="1">
      <alignment vertical="center" shrinkToFit="1"/>
    </xf>
    <xf numFmtId="0" fontId="86" fillId="0" borderId="55" xfId="2" applyFont="1" applyBorder="1" applyAlignment="1">
      <alignment horizontal="center" vertical="center" shrinkToFit="1"/>
    </xf>
    <xf numFmtId="0" fontId="86" fillId="10" borderId="0" xfId="2" applyFont="1" applyFill="1" applyAlignment="1">
      <alignment horizontal="center" vertical="center" shrinkToFit="1"/>
    </xf>
    <xf numFmtId="0" fontId="87" fillId="10" borderId="0" xfId="2" applyFont="1" applyFill="1" applyAlignment="1">
      <alignment horizontal="distributed" vertical="center" shrinkToFit="1"/>
    </xf>
    <xf numFmtId="0" fontId="83" fillId="0" borderId="0" xfId="2" applyFont="1" applyAlignment="1">
      <alignment horizontal="center" vertical="center" shrinkToFit="1"/>
    </xf>
    <xf numFmtId="0" fontId="85" fillId="0" borderId="0" xfId="2" quotePrefix="1" applyFont="1" applyAlignment="1">
      <alignment horizontal="center" vertical="center" shrinkToFit="1"/>
    </xf>
    <xf numFmtId="0" fontId="85" fillId="10" borderId="0" xfId="1" applyFont="1" applyFill="1" applyAlignment="1">
      <alignment horizontal="center" vertical="center"/>
    </xf>
    <xf numFmtId="0" fontId="88" fillId="0" borderId="0" xfId="2" applyFont="1" applyAlignment="1">
      <alignment horizontal="center" vertical="center" shrinkToFit="1"/>
    </xf>
    <xf numFmtId="0" fontId="85" fillId="0" borderId="25" xfId="2" applyFont="1" applyBorder="1" applyAlignment="1">
      <alignment horizontal="distributed" vertical="center" shrinkToFit="1"/>
    </xf>
    <xf numFmtId="0" fontId="85" fillId="0" borderId="17" xfId="2" applyFont="1" applyBorder="1" applyAlignment="1">
      <alignment horizontal="center" vertical="center" shrinkToFit="1"/>
    </xf>
    <xf numFmtId="0" fontId="85" fillId="0" borderId="12" xfId="2" applyFont="1" applyBorder="1" applyAlignment="1">
      <alignment horizontal="center" vertical="center" shrinkToFit="1"/>
    </xf>
    <xf numFmtId="0" fontId="85" fillId="0" borderId="0" xfId="1" applyFont="1" applyAlignment="1">
      <alignment horizontal="right" vertical="center" shrinkToFit="1"/>
    </xf>
    <xf numFmtId="0" fontId="85" fillId="0" borderId="55" xfId="2" applyFont="1" applyBorder="1" applyAlignment="1">
      <alignment horizontal="distributed" vertical="center" shrinkToFit="1"/>
    </xf>
    <xf numFmtId="0" fontId="89" fillId="0" borderId="0" xfId="2" applyFont="1" applyAlignment="1">
      <alignment horizontal="distributed" vertical="center" shrinkToFit="1"/>
    </xf>
    <xf numFmtId="0" fontId="90" fillId="0" borderId="0" xfId="1" applyFont="1" applyAlignment="1">
      <alignment horizontal="center" vertical="center"/>
    </xf>
    <xf numFmtId="0" fontId="85" fillId="0" borderId="0" xfId="2" applyFont="1" applyAlignment="1">
      <alignment horizontal="right" vertical="center"/>
    </xf>
    <xf numFmtId="0" fontId="85" fillId="0" borderId="17" xfId="2" applyFont="1" applyBorder="1" applyAlignment="1">
      <alignment horizontal="right" vertical="center" shrinkToFit="1"/>
    </xf>
    <xf numFmtId="0" fontId="85" fillId="0" borderId="0" xfId="2" applyFont="1" applyAlignment="1">
      <alignment horizontal="center" vertical="center"/>
    </xf>
    <xf numFmtId="0" fontId="83" fillId="0" borderId="14" xfId="2" applyFont="1" applyBorder="1" applyAlignment="1">
      <alignment horizontal="center" vertical="center" shrinkToFit="1"/>
    </xf>
    <xf numFmtId="0" fontId="83" fillId="0" borderId="14" xfId="2" applyFont="1" applyBorder="1" applyAlignment="1">
      <alignment vertical="center" shrinkToFit="1"/>
    </xf>
    <xf numFmtId="0" fontId="92" fillId="0" borderId="0" xfId="2" applyFont="1" applyAlignment="1">
      <alignment horizontal="distributed" vertical="center" shrinkToFit="1"/>
    </xf>
    <xf numFmtId="0" fontId="83" fillId="0" borderId="17" xfId="2" applyFont="1" applyBorder="1" applyAlignment="1">
      <alignment horizontal="distributed" vertical="center" shrinkToFit="1"/>
    </xf>
    <xf numFmtId="0" fontId="92" fillId="0" borderId="0" xfId="2" applyFont="1" applyAlignment="1">
      <alignment horizontal="center" vertical="center" shrinkToFit="1"/>
    </xf>
    <xf numFmtId="0" fontId="93" fillId="0" borderId="0" xfId="2" applyFont="1" applyAlignment="1">
      <alignment horizontal="distributed" shrinkToFit="1"/>
    </xf>
    <xf numFmtId="0" fontId="91" fillId="0" borderId="0" xfId="2" applyFont="1" applyAlignment="1">
      <alignment horizontal="distributed" vertical="center" shrinkToFit="1"/>
    </xf>
    <xf numFmtId="0" fontId="85" fillId="0" borderId="0" xfId="1" applyFont="1" applyAlignment="1">
      <alignment horizontal="center" vertical="center" shrinkToFit="1"/>
    </xf>
    <xf numFmtId="0" fontId="85" fillId="0" borderId="90" xfId="2" applyFont="1" applyBorder="1" applyAlignment="1">
      <alignment horizontal="right" vertical="center" shrinkToFit="1"/>
    </xf>
    <xf numFmtId="0" fontId="85" fillId="0" borderId="4" xfId="2" applyFont="1" applyBorder="1" applyAlignment="1">
      <alignment horizontal="distributed" vertical="center" shrinkToFit="1"/>
    </xf>
    <xf numFmtId="0" fontId="85" fillId="0" borderId="4" xfId="2" applyFont="1" applyBorder="1" applyAlignment="1">
      <alignment horizontal="right" vertical="center" shrinkToFit="1"/>
    </xf>
    <xf numFmtId="0" fontId="85" fillId="0" borderId="26" xfId="2" applyFont="1" applyBorder="1" applyAlignment="1">
      <alignment horizontal="distributed" vertical="center" shrinkToFit="1"/>
    </xf>
    <xf numFmtId="0" fontId="83" fillId="0" borderId="0" xfId="2" applyFont="1" applyAlignment="1">
      <alignment horizontal="distributed" shrinkToFit="1"/>
    </xf>
    <xf numFmtId="0" fontId="83" fillId="0" borderId="74" xfId="2" applyFont="1" applyBorder="1" applyAlignment="1">
      <alignment horizontal="distributed" vertical="center" shrinkToFit="1"/>
    </xf>
    <xf numFmtId="0" fontId="83" fillId="0" borderId="16" xfId="2" applyFont="1" applyBorder="1" applyAlignment="1">
      <alignment horizontal="distributed" vertical="center" shrinkToFit="1"/>
    </xf>
    <xf numFmtId="0" fontId="95" fillId="0" borderId="0" xfId="2" applyFont="1" applyAlignment="1">
      <alignment vertical="center"/>
    </xf>
    <xf numFmtId="0" fontId="83" fillId="0" borderId="0" xfId="2" applyFont="1" applyAlignment="1">
      <alignment vertical="center"/>
    </xf>
    <xf numFmtId="0" fontId="88" fillId="0" borderId="0" xfId="2" applyFont="1" applyAlignment="1">
      <alignment horizontal="distributed" vertical="center" shrinkToFit="1"/>
    </xf>
    <xf numFmtId="0" fontId="85" fillId="0" borderId="0" xfId="2" applyFont="1" applyAlignment="1">
      <alignment horizontal="distributed" shrinkToFit="1"/>
    </xf>
    <xf numFmtId="0" fontId="85" fillId="0" borderId="0" xfId="2" applyFont="1" applyAlignment="1">
      <alignment horizontal="right" shrinkToFit="1"/>
    </xf>
    <xf numFmtId="0" fontId="98" fillId="0" borderId="0" xfId="2" applyFont="1" applyAlignment="1">
      <alignment vertical="center" wrapText="1"/>
    </xf>
    <xf numFmtId="0" fontId="85" fillId="0" borderId="14" xfId="2" applyFont="1" applyBorder="1" applyAlignment="1">
      <alignment vertical="center" shrinkToFit="1"/>
    </xf>
    <xf numFmtId="0" fontId="85" fillId="0" borderId="55" xfId="2" applyFont="1" applyBorder="1" applyAlignment="1">
      <alignment horizontal="right" shrinkToFit="1"/>
    </xf>
    <xf numFmtId="0" fontId="100" fillId="0" borderId="0" xfId="2" applyFont="1" applyAlignment="1">
      <alignment vertical="center"/>
    </xf>
    <xf numFmtId="0" fontId="83" fillId="0" borderId="0" xfId="2" applyFont="1" applyAlignment="1">
      <alignment horizontal="right" shrinkToFit="1"/>
    </xf>
    <xf numFmtId="0" fontId="85" fillId="0" borderId="0" xfId="2" applyFont="1" applyAlignment="1">
      <alignment horizontal="center" shrinkToFit="1"/>
    </xf>
    <xf numFmtId="0" fontId="101" fillId="0" borderId="0" xfId="2" applyFont="1" applyAlignment="1">
      <alignment vertical="center"/>
    </xf>
    <xf numFmtId="0" fontId="85" fillId="0" borderId="0" xfId="2" applyFont="1" applyAlignment="1">
      <alignment vertical="center"/>
    </xf>
    <xf numFmtId="0" fontId="102" fillId="0" borderId="0" xfId="2" applyFont="1" applyAlignment="1">
      <alignment vertical="center"/>
    </xf>
    <xf numFmtId="0" fontId="103" fillId="0" borderId="0" xfId="2" applyFont="1" applyAlignment="1">
      <alignment vertical="center"/>
    </xf>
    <xf numFmtId="0" fontId="104" fillId="0" borderId="0" xfId="2" applyFont="1" applyAlignment="1">
      <alignment vertical="center"/>
    </xf>
    <xf numFmtId="0" fontId="105" fillId="0" borderId="0" xfId="2" applyFont="1" applyAlignment="1">
      <alignment vertical="center" wrapText="1"/>
    </xf>
    <xf numFmtId="0" fontId="105" fillId="0" borderId="0" xfId="2" applyFont="1" applyAlignment="1">
      <alignment vertical="center"/>
    </xf>
    <xf numFmtId="0" fontId="97" fillId="0" borderId="0" xfId="2" applyFont="1" applyAlignment="1">
      <alignment vertical="center" wrapText="1"/>
    </xf>
    <xf numFmtId="0" fontId="106" fillId="0" borderId="0" xfId="2" applyFont="1" applyAlignment="1">
      <alignment vertical="center"/>
    </xf>
    <xf numFmtId="0" fontId="107" fillId="0" borderId="0" xfId="2" applyFont="1" applyAlignment="1">
      <alignment vertical="center"/>
    </xf>
    <xf numFmtId="0" fontId="108" fillId="0" borderId="0" xfId="2" applyFont="1" applyAlignment="1">
      <alignment vertical="center" shrinkToFit="1"/>
    </xf>
    <xf numFmtId="0" fontId="104" fillId="0" borderId="0" xfId="2" applyFont="1" applyAlignment="1">
      <alignment vertical="center" wrapText="1"/>
    </xf>
    <xf numFmtId="0" fontId="83" fillId="0" borderId="0" xfId="2" applyFont="1" applyAlignment="1">
      <alignment horizontal="center" shrinkToFit="1"/>
    </xf>
    <xf numFmtId="0" fontId="109" fillId="0" borderId="0" xfId="2" applyFont="1" applyAlignment="1">
      <alignment vertical="center"/>
    </xf>
    <xf numFmtId="0" fontId="109" fillId="0" borderId="0" xfId="2" applyFont="1" applyAlignment="1">
      <alignment vertical="center" wrapText="1"/>
    </xf>
    <xf numFmtId="0" fontId="85" fillId="0" borderId="0" xfId="2" applyFont="1" applyAlignment="1">
      <alignment shrinkToFit="1"/>
    </xf>
    <xf numFmtId="0" fontId="103" fillId="0" borderId="0" xfId="2" applyFont="1" applyAlignment="1">
      <alignment vertical="center" wrapText="1"/>
    </xf>
    <xf numFmtId="0" fontId="83" fillId="0" borderId="0" xfId="2" applyFont="1" applyAlignment="1">
      <alignment vertical="center" shrinkToFit="1"/>
    </xf>
    <xf numFmtId="0" fontId="85" fillId="0" borderId="91" xfId="2" applyFont="1" applyBorder="1" applyAlignment="1">
      <alignment horizontal="distributed" vertical="center" shrinkToFit="1"/>
    </xf>
    <xf numFmtId="0" fontId="83" fillId="0" borderId="90" xfId="2" applyFont="1" applyBorder="1" applyAlignment="1">
      <alignment horizontal="right" vertical="center" shrinkToFit="1"/>
    </xf>
    <xf numFmtId="0" fontId="83" fillId="0" borderId="26" xfId="2" applyFont="1" applyBorder="1" applyAlignment="1">
      <alignment horizontal="distributed" vertical="center" shrinkToFit="1"/>
    </xf>
    <xf numFmtId="0" fontId="83" fillId="0" borderId="4" xfId="2" applyFont="1" applyBorder="1" applyAlignment="1">
      <alignment horizontal="right" vertical="center" shrinkToFit="1"/>
    </xf>
    <xf numFmtId="0" fontId="83" fillId="0" borderId="4" xfId="2" applyFont="1" applyBorder="1" applyAlignment="1">
      <alignment horizontal="distributed" vertical="center" shrinkToFit="1"/>
    </xf>
    <xf numFmtId="0" fontId="83" fillId="0" borderId="4" xfId="2" applyFont="1" applyBorder="1" applyAlignment="1">
      <alignment horizontal="center" vertical="center" shrinkToFit="1"/>
    </xf>
    <xf numFmtId="0" fontId="0" fillId="0" borderId="0" xfId="2" applyFont="1" applyAlignment="1">
      <alignment horizontal="right" shrinkToFit="1"/>
    </xf>
    <xf numFmtId="0" fontId="36" fillId="0" borderId="0" xfId="0" applyFont="1" applyAlignment="1">
      <alignment horizontal="left" vertical="top"/>
    </xf>
    <xf numFmtId="0" fontId="15" fillId="0" borderId="0" xfId="0" applyFont="1" applyAlignment="1">
      <alignment horizontal="center" vertical="top"/>
    </xf>
    <xf numFmtId="0" fontId="15" fillId="0" borderId="0" xfId="0" applyFont="1" applyAlignment="1">
      <alignment vertical="top"/>
    </xf>
    <xf numFmtId="0" fontId="15" fillId="0" borderId="0" xfId="0" applyFont="1" applyAlignment="1">
      <alignment horizontal="center" vertical="center"/>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horizontal="right" vertical="top" wrapText="1"/>
    </xf>
    <xf numFmtId="0" fontId="113" fillId="0" borderId="0" xfId="0" applyFont="1" applyAlignment="1">
      <alignment horizontal="left" vertical="top"/>
    </xf>
    <xf numFmtId="0" fontId="115" fillId="0" borderId="0" xfId="0" applyFont="1" applyAlignment="1">
      <alignment horizontal="center" vertical="top"/>
    </xf>
    <xf numFmtId="0" fontId="115" fillId="0" borderId="0" xfId="0" applyFont="1" applyAlignment="1">
      <alignment vertical="top"/>
    </xf>
    <xf numFmtId="0" fontId="115" fillId="0" borderId="0" xfId="0" applyFont="1" applyAlignment="1">
      <alignment horizontal="center" vertical="center"/>
    </xf>
    <xf numFmtId="0" fontId="115" fillId="0" borderId="0" xfId="0" applyFont="1" applyAlignment="1">
      <alignment vertical="top" wrapText="1"/>
    </xf>
    <xf numFmtId="0" fontId="15" fillId="11" borderId="40" xfId="0" applyFont="1" applyFill="1" applyBorder="1" applyAlignment="1">
      <alignment horizontal="center" vertical="center"/>
    </xf>
    <xf numFmtId="0" fontId="15" fillId="11" borderId="40" xfId="0" applyFont="1" applyFill="1" applyBorder="1" applyAlignment="1">
      <alignment horizontal="center" vertical="center" textRotation="255"/>
    </xf>
    <xf numFmtId="0" fontId="15" fillId="11" borderId="40" xfId="0" applyFont="1" applyFill="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top"/>
    </xf>
    <xf numFmtId="0" fontId="116" fillId="0" borderId="0" xfId="0" applyFont="1" applyAlignment="1">
      <alignment horizontal="center" vertical="center"/>
    </xf>
    <xf numFmtId="0" fontId="116" fillId="0" borderId="0" xfId="0" applyFont="1" applyAlignment="1">
      <alignment horizontal="left" vertical="center" wrapText="1"/>
    </xf>
    <xf numFmtId="0" fontId="116" fillId="0" borderId="0" xfId="0" applyFont="1" applyAlignment="1">
      <alignment horizontal="left" vertical="top"/>
    </xf>
    <xf numFmtId="6" fontId="15" fillId="0" borderId="0" xfId="0" applyNumberFormat="1" applyFont="1" applyAlignment="1">
      <alignment horizontal="left" vertical="center"/>
    </xf>
    <xf numFmtId="49" fontId="6" fillId="3" borderId="30" xfId="0" applyNumberFormat="1" applyFont="1" applyFill="1" applyBorder="1">
      <alignment vertical="center"/>
    </xf>
    <xf numFmtId="49" fontId="6" fillId="3" borderId="111" xfId="0" applyNumberFormat="1" applyFont="1" applyFill="1" applyBorder="1">
      <alignment vertical="center"/>
    </xf>
    <xf numFmtId="0" fontId="121" fillId="0" borderId="0" xfId="1" applyFont="1" applyAlignment="1">
      <alignment vertical="center"/>
    </xf>
    <xf numFmtId="0" fontId="83" fillId="13" borderId="104" xfId="2" applyFont="1" applyFill="1" applyBorder="1" applyAlignment="1">
      <alignment horizontal="distributed" vertical="center" shrinkToFit="1"/>
    </xf>
    <xf numFmtId="0" fontId="83" fillId="15" borderId="105" xfId="2" applyFont="1" applyFill="1" applyBorder="1" applyAlignment="1">
      <alignment horizontal="distributed" vertical="center" shrinkToFit="1"/>
    </xf>
    <xf numFmtId="0" fontId="85" fillId="13" borderId="40" xfId="2" applyFont="1" applyFill="1" applyBorder="1" applyAlignment="1">
      <alignment horizontal="distributed" vertical="center" shrinkToFit="1"/>
    </xf>
    <xf numFmtId="0" fontId="85" fillId="14" borderId="40" xfId="2" applyFont="1" applyFill="1" applyBorder="1" applyAlignment="1">
      <alignment horizontal="distributed" vertical="center" shrinkToFit="1"/>
    </xf>
    <xf numFmtId="0" fontId="0" fillId="0" borderId="0" xfId="0" applyAlignment="1">
      <alignment vertical="center" wrapText="1"/>
    </xf>
    <xf numFmtId="0" fontId="120" fillId="0" borderId="0" xfId="0" applyFont="1" applyAlignment="1">
      <alignment horizontal="left" vertical="top"/>
    </xf>
    <xf numFmtId="20" fontId="36" fillId="0" borderId="0" xfId="0" applyNumberFormat="1" applyFont="1" applyAlignment="1">
      <alignment horizontal="left" vertical="top" wrapText="1"/>
    </xf>
    <xf numFmtId="0" fontId="83" fillId="15" borderId="97" xfId="2" applyFont="1" applyFill="1" applyBorder="1" applyAlignment="1">
      <alignment horizontal="right" vertical="center" shrinkToFit="1"/>
    </xf>
    <xf numFmtId="0" fontId="126" fillId="0" borderId="0" xfId="0" applyFont="1">
      <alignment vertical="center"/>
    </xf>
    <xf numFmtId="0" fontId="84" fillId="15" borderId="103" xfId="2" applyFont="1" applyFill="1" applyBorder="1" applyAlignment="1">
      <alignment horizontal="right" vertical="center" shrinkToFit="1"/>
    </xf>
    <xf numFmtId="0" fontId="127" fillId="9" borderId="102" xfId="2" applyFont="1" applyFill="1" applyBorder="1" applyAlignment="1">
      <alignment horizontal="distributed" vertical="center" shrinkToFit="1"/>
    </xf>
    <xf numFmtId="0" fontId="127" fillId="9" borderId="107" xfId="2" applyFont="1" applyFill="1" applyBorder="1" applyAlignment="1">
      <alignment horizontal="distributed" vertical="center" shrinkToFit="1"/>
    </xf>
    <xf numFmtId="0" fontId="128" fillId="9" borderId="102" xfId="2" applyFont="1" applyFill="1" applyBorder="1" applyAlignment="1">
      <alignment horizontal="distributed" vertical="center" shrinkToFit="1"/>
    </xf>
    <xf numFmtId="0" fontId="128" fillId="13" borderId="103" xfId="2" applyFont="1" applyFill="1" applyBorder="1" applyAlignment="1">
      <alignment horizontal="right" vertical="center" shrinkToFit="1"/>
    </xf>
    <xf numFmtId="0" fontId="128" fillId="13" borderId="104" xfId="2" applyFont="1" applyFill="1" applyBorder="1" applyAlignment="1">
      <alignment horizontal="distributed" vertical="center" shrinkToFit="1"/>
    </xf>
    <xf numFmtId="0" fontId="128" fillId="14" borderId="97" xfId="2" applyFont="1" applyFill="1" applyBorder="1" applyAlignment="1">
      <alignment horizontal="right" vertical="center" shrinkToFit="1"/>
    </xf>
    <xf numFmtId="0" fontId="128" fillId="14" borderId="97" xfId="2" applyFont="1" applyFill="1" applyBorder="1" applyAlignment="1">
      <alignment horizontal="distributed" vertical="center" shrinkToFit="1"/>
    </xf>
    <xf numFmtId="0" fontId="128" fillId="12" borderId="103" xfId="2" applyFont="1" applyFill="1" applyBorder="1" applyAlignment="1">
      <alignment horizontal="right" vertical="center" shrinkToFit="1"/>
    </xf>
    <xf numFmtId="0" fontId="128" fillId="12" borderId="105" xfId="2" applyFont="1" applyFill="1" applyBorder="1" applyAlignment="1">
      <alignment horizontal="distributed" vertical="center" shrinkToFit="1"/>
    </xf>
    <xf numFmtId="0" fontId="128" fillId="0" borderId="106" xfId="2" applyFont="1" applyBorder="1" applyAlignment="1">
      <alignment horizontal="distributed" vertical="center" shrinkToFit="1"/>
    </xf>
    <xf numFmtId="0" fontId="128" fillId="15" borderId="103" xfId="2" applyFont="1" applyFill="1" applyBorder="1" applyAlignment="1">
      <alignment horizontal="right" vertical="center" shrinkToFit="1"/>
    </xf>
    <xf numFmtId="0" fontId="128" fillId="15" borderId="105" xfId="2" applyFont="1" applyFill="1" applyBorder="1" applyAlignment="1">
      <alignment horizontal="distributed" vertical="center" shrinkToFit="1"/>
    </xf>
    <xf numFmtId="0" fontId="128" fillId="9" borderId="107" xfId="2" applyFont="1" applyFill="1" applyBorder="1" applyAlignment="1">
      <alignment horizontal="distributed" vertical="center" shrinkToFit="1"/>
    </xf>
    <xf numFmtId="0" fontId="128" fillId="0" borderId="0" xfId="2" applyFont="1" applyAlignment="1">
      <alignment horizontal="distributed" vertical="center" shrinkToFit="1"/>
    </xf>
    <xf numFmtId="0" fontId="84" fillId="15" borderId="97" xfId="2" applyFont="1" applyFill="1" applyBorder="1" applyAlignment="1">
      <alignment horizontal="distributed" vertical="center" shrinkToFit="1"/>
    </xf>
    <xf numFmtId="0" fontId="128" fillId="15" borderId="97" xfId="2" applyFont="1" applyFill="1" applyBorder="1" applyAlignment="1">
      <alignment horizontal="right" vertical="center" shrinkToFit="1"/>
    </xf>
    <xf numFmtId="0" fontId="128" fillId="15" borderId="97" xfId="2" applyFont="1" applyFill="1" applyBorder="1" applyAlignment="1">
      <alignment horizontal="distributed" vertical="center" shrinkToFit="1"/>
    </xf>
    <xf numFmtId="0" fontId="128" fillId="16" borderId="103" xfId="2" applyFont="1" applyFill="1" applyBorder="1" applyAlignment="1">
      <alignment horizontal="right" vertical="center" shrinkToFit="1"/>
    </xf>
    <xf numFmtId="0" fontId="128" fillId="16" borderId="105" xfId="2" applyFont="1" applyFill="1" applyBorder="1" applyAlignment="1">
      <alignment horizontal="distributed" vertical="center" shrinkToFit="1"/>
    </xf>
    <xf numFmtId="0" fontId="128" fillId="0" borderId="0" xfId="2" applyFont="1" applyAlignment="1">
      <alignment horizontal="right" vertical="center" shrinkToFit="1"/>
    </xf>
    <xf numFmtId="0" fontId="128" fillId="0" borderId="0" xfId="2" applyFont="1" applyAlignment="1">
      <alignment horizontal="distributed" shrinkToFit="1"/>
    </xf>
    <xf numFmtId="0" fontId="15" fillId="0" borderId="40" xfId="1" applyFont="1" applyBorder="1" applyAlignment="1">
      <alignment horizontal="center" vertical="center"/>
    </xf>
    <xf numFmtId="0" fontId="15" fillId="0" borderId="40" xfId="1" applyFont="1" applyBorder="1" applyAlignment="1">
      <alignment horizontal="left" vertical="center"/>
    </xf>
    <xf numFmtId="0" fontId="15" fillId="0" borderId="40" xfId="1" applyFont="1" applyBorder="1" applyAlignment="1">
      <alignment horizontal="left" vertical="center" wrapText="1"/>
    </xf>
    <xf numFmtId="0" fontId="116" fillId="0" borderId="40" xfId="1" applyFont="1" applyBorder="1" applyAlignment="1">
      <alignment horizontal="center" vertical="center"/>
    </xf>
    <xf numFmtId="0" fontId="116" fillId="0" borderId="50" xfId="1" applyFont="1" applyBorder="1" applyAlignment="1">
      <alignment horizontal="center" vertical="center"/>
    </xf>
    <xf numFmtId="0" fontId="116" fillId="0" borderId="76" xfId="1" applyFont="1" applyBorder="1" applyAlignment="1">
      <alignment horizontal="center" vertical="center"/>
    </xf>
    <xf numFmtId="0" fontId="116" fillId="0" borderId="41" xfId="1" applyFont="1" applyBorder="1" applyAlignment="1">
      <alignment horizontal="center" vertical="center"/>
    </xf>
    <xf numFmtId="0" fontId="116" fillId="0" borderId="40" xfId="1" applyFont="1" applyBorder="1" applyAlignment="1">
      <alignment horizontal="left" vertical="center"/>
    </xf>
    <xf numFmtId="0" fontId="15" fillId="0" borderId="0" xfId="1" applyFont="1" applyAlignment="1">
      <alignment horizontal="left" vertical="center"/>
    </xf>
    <xf numFmtId="0" fontId="116" fillId="0" borderId="40" xfId="1" applyFont="1" applyBorder="1" applyAlignment="1">
      <alignment horizontal="left" vertical="center" wrapText="1"/>
    </xf>
    <xf numFmtId="0" fontId="116" fillId="0" borderId="0" xfId="1" applyFont="1" applyAlignment="1">
      <alignment horizontal="center" vertical="center"/>
    </xf>
    <xf numFmtId="0" fontId="116" fillId="0" borderId="0" xfId="1" applyFont="1" applyAlignment="1">
      <alignment horizontal="left" vertical="center"/>
    </xf>
    <xf numFmtId="0" fontId="15" fillId="0" borderId="0" xfId="1" applyFont="1" applyAlignment="1">
      <alignment horizontal="center" vertical="center"/>
    </xf>
    <xf numFmtId="0" fontId="116" fillId="0" borderId="0" xfId="1" applyFont="1" applyAlignment="1">
      <alignment horizontal="center" vertical="center" wrapText="1"/>
    </xf>
    <xf numFmtId="0" fontId="116" fillId="0" borderId="0" xfId="1" applyFont="1" applyAlignment="1">
      <alignment horizontal="left" vertical="top"/>
    </xf>
    <xf numFmtId="0" fontId="15" fillId="0" borderId="0" xfId="1" applyFont="1" applyAlignment="1">
      <alignment horizontal="center" vertical="top"/>
    </xf>
    <xf numFmtId="0" fontId="15" fillId="0" borderId="0" xfId="1" applyFont="1" applyAlignment="1">
      <alignment vertical="top"/>
    </xf>
    <xf numFmtId="0" fontId="15" fillId="0" borderId="0" xfId="1" applyFont="1" applyAlignment="1">
      <alignment vertical="top" wrapText="1"/>
    </xf>
    <xf numFmtId="0" fontId="116" fillId="0" borderId="0" xfId="1" applyFont="1" applyAlignment="1">
      <alignment horizontal="left" vertical="center" wrapText="1"/>
    </xf>
    <xf numFmtId="0" fontId="113" fillId="0" borderId="0" xfId="1" applyFont="1" applyAlignment="1">
      <alignment horizontal="left" vertical="top"/>
    </xf>
    <xf numFmtId="0" fontId="115" fillId="0" borderId="0" xfId="1" applyFont="1" applyAlignment="1">
      <alignment horizontal="center" vertical="top"/>
    </xf>
    <xf numFmtId="0" fontId="115" fillId="0" borderId="0" xfId="1" applyFont="1" applyAlignment="1">
      <alignment vertical="top"/>
    </xf>
    <xf numFmtId="0" fontId="115" fillId="0" borderId="0" xfId="1" applyFont="1" applyAlignment="1">
      <alignment horizontal="center" vertical="center"/>
    </xf>
    <xf numFmtId="0" fontId="115" fillId="0" borderId="0" xfId="1" applyFont="1" applyAlignment="1">
      <alignment vertical="top" wrapText="1"/>
    </xf>
    <xf numFmtId="0" fontId="15" fillId="11" borderId="40" xfId="1" applyFont="1" applyFill="1" applyBorder="1" applyAlignment="1">
      <alignment horizontal="center" vertical="center"/>
    </xf>
    <xf numFmtId="0" fontId="15" fillId="11" borderId="40" xfId="1" applyFont="1" applyFill="1" applyBorder="1" applyAlignment="1">
      <alignment horizontal="center" vertical="center" textRotation="255"/>
    </xf>
    <xf numFmtId="0" fontId="15" fillId="11" borderId="40" xfId="1" applyFont="1" applyFill="1" applyBorder="1" applyAlignment="1">
      <alignment horizontal="center" vertical="center" wrapText="1"/>
    </xf>
    <xf numFmtId="0" fontId="133" fillId="0" borderId="0" xfId="0" applyFont="1" applyAlignment="1">
      <alignment horizontal="left" vertical="center"/>
    </xf>
    <xf numFmtId="0" fontId="135" fillId="0" borderId="0" xfId="0" applyFont="1">
      <alignment vertical="center"/>
    </xf>
    <xf numFmtId="0" fontId="138" fillId="0" borderId="0" xfId="0" applyFont="1">
      <alignment vertical="center"/>
    </xf>
    <xf numFmtId="0" fontId="22" fillId="0" borderId="0" xfId="0" applyFont="1" applyAlignment="1">
      <alignment vertical="justify"/>
    </xf>
    <xf numFmtId="0" fontId="130" fillId="0" borderId="0" xfId="0" applyFont="1" applyAlignment="1">
      <alignment horizontal="left" vertical="top" wrapText="1"/>
    </xf>
    <xf numFmtId="0" fontId="42" fillId="0" borderId="0" xfId="0" applyFont="1" applyAlignment="1">
      <alignment horizontal="right" vertical="top" wrapText="1"/>
    </xf>
    <xf numFmtId="0" fontId="31" fillId="0" borderId="0" xfId="0" applyFont="1" applyAlignment="1">
      <alignment horizontal="left" vertical="top" wrapText="1"/>
    </xf>
    <xf numFmtId="0" fontId="33" fillId="0" borderId="0" xfId="0" applyFont="1" applyAlignment="1">
      <alignment horizontal="center" vertical="center"/>
    </xf>
    <xf numFmtId="0" fontId="34" fillId="0" borderId="0" xfId="0" applyFont="1" applyAlignment="1">
      <alignment horizontal="center" vertical="center"/>
    </xf>
    <xf numFmtId="0" fontId="134" fillId="0" borderId="0" xfId="0" applyFont="1" applyAlignment="1">
      <alignment horizontal="center"/>
    </xf>
    <xf numFmtId="0" fontId="32" fillId="0" borderId="0" xfId="0" applyFont="1" applyAlignment="1">
      <alignment horizontal="center" vertical="top"/>
    </xf>
    <xf numFmtId="0" fontId="36" fillId="0" borderId="0" xfId="0" applyFont="1" applyAlignment="1">
      <alignment horizontal="left" vertical="top" wrapText="1"/>
    </xf>
    <xf numFmtId="0" fontId="31" fillId="0" borderId="0" xfId="0" applyFont="1" applyAlignment="1">
      <alignment horizontal="right" vertical="top" wrapText="1"/>
    </xf>
    <xf numFmtId="0" fontId="40" fillId="0" borderId="0" xfId="0" applyFont="1" applyAlignment="1">
      <alignment horizontal="left" vertical="center" wrapText="1"/>
    </xf>
    <xf numFmtId="0" fontId="16" fillId="0" borderId="0" xfId="0" applyFont="1" applyAlignment="1">
      <alignment horizontal="left" vertical="top"/>
    </xf>
    <xf numFmtId="0" fontId="75" fillId="0" borderId="0" xfId="0" applyFont="1" applyAlignment="1">
      <alignment horizontal="left" vertical="center" wrapText="1"/>
    </xf>
    <xf numFmtId="0" fontId="75" fillId="0" borderId="0" xfId="0" applyFont="1" applyAlignment="1">
      <alignment horizontal="left" vertical="top" wrapText="1"/>
    </xf>
    <xf numFmtId="0" fontId="22" fillId="0" borderId="0" xfId="0" applyFont="1" applyAlignment="1">
      <alignment horizontal="left" vertical="justify"/>
    </xf>
    <xf numFmtId="0" fontId="139" fillId="0" borderId="12" xfId="0" applyFont="1" applyBorder="1" applyAlignment="1">
      <alignment horizontal="left" vertical="center" wrapText="1"/>
    </xf>
    <xf numFmtId="0" fontId="139" fillId="0" borderId="16" xfId="0" applyFont="1" applyBorder="1" applyAlignment="1">
      <alignment horizontal="left" vertical="center" wrapText="1"/>
    </xf>
    <xf numFmtId="0" fontId="139" fillId="0" borderId="14" xfId="0" applyFont="1" applyBorder="1" applyAlignment="1">
      <alignment horizontal="left" vertical="center" wrapText="1"/>
    </xf>
    <xf numFmtId="0" fontId="139" fillId="0" borderId="18" xfId="0" applyFont="1" applyBorder="1" applyAlignment="1">
      <alignment horizontal="left" vertical="center" wrapText="1"/>
    </xf>
    <xf numFmtId="0" fontId="75" fillId="0" borderId="62" xfId="0" applyFont="1" applyBorder="1" applyAlignment="1">
      <alignment horizontal="left" vertical="top" wrapText="1"/>
    </xf>
    <xf numFmtId="0" fontId="75" fillId="0" borderId="12" xfId="0" applyFont="1" applyBorder="1" applyAlignment="1">
      <alignment horizontal="left" vertical="top" wrapText="1"/>
    </xf>
    <xf numFmtId="0" fontId="75" fillId="0" borderId="16" xfId="0" applyFont="1" applyBorder="1" applyAlignment="1">
      <alignment horizontal="left" vertical="top" wrapText="1"/>
    </xf>
    <xf numFmtId="0" fontId="75" fillId="0" borderId="53" xfId="0" applyFont="1" applyBorder="1" applyAlignment="1">
      <alignment horizontal="left" vertical="top" wrapText="1"/>
    </xf>
    <xf numFmtId="0" fontId="75" fillId="0" borderId="14" xfId="0" applyFont="1" applyBorder="1" applyAlignment="1">
      <alignment horizontal="left" vertical="top" wrapText="1"/>
    </xf>
    <xf numFmtId="0" fontId="75" fillId="0" borderId="18" xfId="0" applyFont="1" applyBorder="1" applyAlignment="1">
      <alignment horizontal="left" vertical="top" wrapText="1"/>
    </xf>
    <xf numFmtId="0" fontId="75" fillId="0" borderId="40" xfId="0" applyFont="1" applyBorder="1" applyAlignment="1">
      <alignment horizontal="center" vertical="center"/>
    </xf>
    <xf numFmtId="0" fontId="77" fillId="0" borderId="0" xfId="0" applyFont="1" applyAlignment="1">
      <alignment horizontal="center" vertical="center"/>
    </xf>
    <xf numFmtId="0" fontId="75" fillId="0" borderId="0" xfId="0" applyFont="1" applyAlignment="1">
      <alignment vertical="center" wrapText="1"/>
    </xf>
    <xf numFmtId="0" fontId="83" fillId="0" borderId="0" xfId="2" applyFont="1" applyAlignment="1">
      <alignment horizontal="distributed" vertical="center" shrinkToFit="1"/>
    </xf>
    <xf numFmtId="0" fontId="128" fillId="13" borderId="97" xfId="2" applyFont="1" applyFill="1" applyBorder="1" applyAlignment="1">
      <alignment horizontal="center" vertical="center" shrinkToFit="1"/>
    </xf>
    <xf numFmtId="0" fontId="128" fillId="14" borderId="97" xfId="2" applyFont="1" applyFill="1" applyBorder="1" applyAlignment="1">
      <alignment horizontal="center" vertical="center" shrinkToFit="1"/>
    </xf>
    <xf numFmtId="0" fontId="84" fillId="15" borderId="97" xfId="2" applyFont="1" applyFill="1" applyBorder="1" applyAlignment="1">
      <alignment horizontal="center" vertical="center" shrinkToFit="1"/>
    </xf>
    <xf numFmtId="0" fontId="127" fillId="9" borderId="108" xfId="2" applyFont="1" applyFill="1" applyBorder="1" applyAlignment="1">
      <alignment horizontal="center" vertical="center" textRotation="255" shrinkToFit="1"/>
    </xf>
    <xf numFmtId="0" fontId="127" fillId="9" borderId="109" xfId="2" quotePrefix="1" applyFont="1" applyFill="1" applyBorder="1" applyAlignment="1">
      <alignment horizontal="center" vertical="center" textRotation="255" shrinkToFit="1"/>
    </xf>
    <xf numFmtId="0" fontId="127" fillId="9" borderId="110" xfId="2" quotePrefix="1" applyFont="1" applyFill="1" applyBorder="1" applyAlignment="1">
      <alignment horizontal="center" vertical="center" textRotation="255" shrinkToFit="1"/>
    </xf>
    <xf numFmtId="0" fontId="127" fillId="9" borderId="109" xfId="2" applyFont="1" applyFill="1" applyBorder="1" applyAlignment="1">
      <alignment horizontal="center" vertical="center" textRotation="255" shrinkToFit="1"/>
    </xf>
    <xf numFmtId="0" fontId="127" fillId="9" borderId="110" xfId="2" applyFont="1" applyFill="1" applyBorder="1" applyAlignment="1">
      <alignment horizontal="center" vertical="center" textRotation="255" shrinkToFit="1"/>
    </xf>
    <xf numFmtId="0" fontId="85" fillId="0" borderId="0" xfId="2" applyFont="1" applyAlignment="1">
      <alignment horizontal="distributed" vertical="center" shrinkToFit="1"/>
    </xf>
    <xf numFmtId="0" fontId="128" fillId="12" borderId="97" xfId="2" applyFont="1" applyFill="1" applyBorder="1" applyAlignment="1">
      <alignment horizontal="center" vertical="center" shrinkToFit="1"/>
    </xf>
    <xf numFmtId="0" fontId="83" fillId="10" borderId="0" xfId="2" applyFont="1" applyFill="1" applyAlignment="1">
      <alignment horizontal="center" vertical="center" shrinkToFit="1"/>
    </xf>
    <xf numFmtId="0" fontId="88" fillId="0" borderId="0" xfId="2" applyFont="1" applyAlignment="1">
      <alignment horizontal="center" vertical="center" shrinkToFit="1"/>
    </xf>
    <xf numFmtId="0" fontId="85" fillId="13" borderId="50" xfId="2" applyFont="1" applyFill="1" applyBorder="1" applyAlignment="1">
      <alignment horizontal="distributed" vertical="center" shrinkToFit="1"/>
    </xf>
    <xf numFmtId="0" fontId="85" fillId="13" borderId="7" xfId="2" applyFont="1" applyFill="1" applyBorder="1" applyAlignment="1">
      <alignment horizontal="distributed" vertical="center" shrinkToFit="1"/>
    </xf>
    <xf numFmtId="0" fontId="85" fillId="13" borderId="15" xfId="2" applyFont="1" applyFill="1" applyBorder="1" applyAlignment="1">
      <alignment horizontal="distributed" vertical="center" shrinkToFit="1"/>
    </xf>
    <xf numFmtId="0" fontId="85" fillId="0" borderId="0" xfId="2" applyFont="1" applyAlignment="1">
      <alignment horizontal="center" vertical="center" shrinkToFit="1"/>
    </xf>
    <xf numFmtId="0" fontId="85" fillId="14" borderId="50" xfId="2" applyFont="1" applyFill="1" applyBorder="1" applyAlignment="1">
      <alignment horizontal="distributed" vertical="center" shrinkToFit="1"/>
    </xf>
    <xf numFmtId="0" fontId="85" fillId="14" borderId="7" xfId="2" applyFont="1" applyFill="1" applyBorder="1" applyAlignment="1">
      <alignment horizontal="distributed" vertical="center" shrinkToFit="1"/>
    </xf>
    <xf numFmtId="0" fontId="85" fillId="14" borderId="15" xfId="2" applyFont="1" applyFill="1" applyBorder="1" applyAlignment="1">
      <alignment horizontal="distributed" vertical="center" shrinkToFit="1"/>
    </xf>
    <xf numFmtId="0" fontId="85" fillId="0" borderId="12" xfId="2" applyFont="1" applyBorder="1" applyAlignment="1">
      <alignment horizontal="center" vertical="center" shrinkToFit="1"/>
    </xf>
    <xf numFmtId="0" fontId="85" fillId="0" borderId="12" xfId="2" applyFont="1" applyBorder="1" applyAlignment="1">
      <alignment horizontal="distributed" vertical="center" shrinkToFit="1"/>
    </xf>
    <xf numFmtId="0" fontId="85" fillId="13" borderId="7" xfId="1" applyFont="1" applyFill="1" applyBorder="1" applyAlignment="1">
      <alignment horizontal="distributed" vertical="center" shrinkToFit="1"/>
    </xf>
    <xf numFmtId="0" fontId="85" fillId="13" borderId="15" xfId="1" applyFont="1" applyFill="1" applyBorder="1" applyAlignment="1">
      <alignment horizontal="distributed" vertical="center" shrinkToFit="1"/>
    </xf>
    <xf numFmtId="0" fontId="85" fillId="12" borderId="50" xfId="2" applyFont="1" applyFill="1" applyBorder="1" applyAlignment="1">
      <alignment horizontal="distributed" vertical="center" shrinkToFit="1"/>
    </xf>
    <xf numFmtId="0" fontId="85" fillId="12" borderId="7" xfId="2" applyFont="1" applyFill="1" applyBorder="1" applyAlignment="1">
      <alignment horizontal="distributed" vertical="center" shrinkToFit="1"/>
    </xf>
    <xf numFmtId="0" fontId="85" fillId="12" borderId="15" xfId="2" applyFont="1" applyFill="1" applyBorder="1" applyAlignment="1">
      <alignment horizontal="distributed" vertical="center" shrinkToFit="1"/>
    </xf>
    <xf numFmtId="0" fontId="85" fillId="0" borderId="12" xfId="1" applyFont="1" applyBorder="1" applyAlignment="1">
      <alignment horizontal="center" vertical="center"/>
    </xf>
    <xf numFmtId="0" fontId="3" fillId="0" borderId="12" xfId="1" applyBorder="1" applyAlignment="1">
      <alignment horizontal="center" vertical="center"/>
    </xf>
    <xf numFmtId="0" fontId="83" fillId="0" borderId="0" xfId="2" applyFont="1" applyAlignment="1">
      <alignment horizontal="center" vertical="center" shrinkToFit="1"/>
    </xf>
    <xf numFmtId="0" fontId="85" fillId="0" borderId="14" xfId="2" applyFont="1" applyBorder="1" applyAlignment="1">
      <alignment horizontal="center" vertical="center" shrinkToFit="1"/>
    </xf>
    <xf numFmtId="0" fontId="85" fillId="0" borderId="0" xfId="2" applyFont="1" applyAlignment="1">
      <alignment horizontal="left" vertical="center" shrinkToFit="1"/>
    </xf>
    <xf numFmtId="0" fontId="85" fillId="0" borderId="0" xfId="1" applyFont="1" applyAlignment="1">
      <alignment horizontal="center" vertical="center"/>
    </xf>
    <xf numFmtId="0" fontId="85" fillId="0" borderId="0" xfId="2" applyFont="1" applyAlignment="1">
      <alignment horizontal="right" vertical="center" shrinkToFit="1"/>
    </xf>
    <xf numFmtId="0" fontId="87" fillId="0" borderId="0" xfId="2" applyFont="1" applyAlignment="1">
      <alignment horizontal="distributed" vertical="center" shrinkToFit="1"/>
    </xf>
    <xf numFmtId="0" fontId="87" fillId="0" borderId="0" xfId="2" applyFont="1" applyAlignment="1">
      <alignment horizontal="center" vertical="center" shrinkToFit="1"/>
    </xf>
    <xf numFmtId="0" fontId="128" fillId="16" borderId="97" xfId="2" applyFont="1" applyFill="1" applyBorder="1" applyAlignment="1">
      <alignment horizontal="center" vertical="center" shrinkToFit="1"/>
    </xf>
    <xf numFmtId="0" fontId="96" fillId="0" borderId="0" xfId="2" applyFont="1" applyAlignment="1">
      <alignment horizontal="center" vertical="center"/>
    </xf>
    <xf numFmtId="0" fontId="85" fillId="10" borderId="0" xfId="2" applyFont="1" applyFill="1" applyAlignment="1">
      <alignment horizontal="distributed" vertical="center" shrinkToFit="1"/>
    </xf>
    <xf numFmtId="0" fontId="97" fillId="0" borderId="0" xfId="2" applyFont="1" applyAlignment="1">
      <alignment horizontal="left" vertical="center" wrapText="1"/>
    </xf>
    <xf numFmtId="0" fontId="97" fillId="0" borderId="0" xfId="2" applyFont="1" applyAlignment="1">
      <alignment horizontal="left" vertical="center"/>
    </xf>
    <xf numFmtId="0" fontId="99" fillId="0" borderId="0" xfId="2" applyFont="1" applyAlignment="1">
      <alignment horizontal="center" vertical="center" wrapText="1"/>
    </xf>
    <xf numFmtId="0" fontId="85" fillId="16" borderId="50" xfId="2" applyFont="1" applyFill="1" applyBorder="1" applyAlignment="1">
      <alignment horizontal="distributed" vertical="center" shrinkToFit="1"/>
    </xf>
    <xf numFmtId="0" fontId="85" fillId="16" borderId="7" xfId="2" applyFont="1" applyFill="1" applyBorder="1" applyAlignment="1">
      <alignment horizontal="distributed" vertical="center" shrinkToFit="1"/>
    </xf>
    <xf numFmtId="0" fontId="85" fillId="16" borderId="15" xfId="2" applyFont="1" applyFill="1" applyBorder="1" applyAlignment="1">
      <alignment horizontal="distributed" vertical="center" shrinkToFit="1"/>
    </xf>
    <xf numFmtId="0" fontId="88" fillId="10" borderId="0" xfId="2" applyFont="1" applyFill="1" applyAlignment="1">
      <alignment horizontal="distributed" vertical="center"/>
    </xf>
    <xf numFmtId="0" fontId="88" fillId="10" borderId="0" xfId="2" applyFont="1" applyFill="1" applyAlignment="1">
      <alignment horizontal="center" vertical="center" shrinkToFit="1"/>
    </xf>
    <xf numFmtId="0" fontId="85" fillId="12" borderId="40" xfId="2" applyFont="1" applyFill="1" applyBorder="1" applyAlignment="1">
      <alignment horizontal="distributed" vertical="center" shrinkToFit="1"/>
    </xf>
    <xf numFmtId="0" fontId="92" fillId="0" borderId="0" xfId="2" applyFont="1" applyAlignment="1">
      <alignment horizontal="distributed" vertical="center" shrinkToFit="1"/>
    </xf>
    <xf numFmtId="0" fontId="92" fillId="0" borderId="0" xfId="1" applyFont="1" applyAlignment="1">
      <alignment horizontal="distributed" vertical="center" shrinkToFit="1"/>
    </xf>
    <xf numFmtId="0" fontId="92" fillId="0" borderId="0" xfId="2" applyFont="1" applyAlignment="1">
      <alignment horizontal="center" vertical="center" shrinkToFit="1"/>
    </xf>
    <xf numFmtId="0" fontId="85" fillId="0" borderId="0" xfId="1" applyFont="1" applyAlignment="1">
      <alignment horizontal="distributed" vertical="center" shrinkToFit="1"/>
    </xf>
    <xf numFmtId="0" fontId="83" fillId="12" borderId="50" xfId="2" applyFont="1" applyFill="1" applyBorder="1" applyAlignment="1">
      <alignment horizontal="distributed" vertical="center" shrinkToFit="1"/>
    </xf>
    <xf numFmtId="0" fontId="83" fillId="12" borderId="7" xfId="2" applyFont="1" applyFill="1" applyBorder="1" applyAlignment="1">
      <alignment horizontal="distributed" vertical="center" shrinkToFit="1"/>
    </xf>
    <xf numFmtId="0" fontId="83" fillId="12" borderId="15" xfId="2" applyFont="1" applyFill="1" applyBorder="1" applyAlignment="1">
      <alignment horizontal="distributed" vertical="center" shrinkToFit="1"/>
    </xf>
    <xf numFmtId="0" fontId="117" fillId="0" borderId="4" xfId="2" applyFont="1" applyBorder="1" applyAlignment="1">
      <alignment horizontal="left" vertical="center" shrinkToFit="1"/>
    </xf>
    <xf numFmtId="0" fontId="119" fillId="0" borderId="4" xfId="2" applyFont="1" applyBorder="1" applyAlignment="1">
      <alignment horizontal="left" vertical="center" shrinkToFit="1"/>
    </xf>
    <xf numFmtId="0" fontId="83" fillId="0" borderId="14" xfId="2" applyFont="1" applyBorder="1" applyAlignment="1">
      <alignment horizontal="center" vertical="center" shrinkToFit="1"/>
    </xf>
    <xf numFmtId="0" fontId="111" fillId="0" borderId="0" xfId="0" applyFont="1" applyAlignment="1">
      <alignment horizontal="right" vertical="top" wrapText="1"/>
    </xf>
    <xf numFmtId="0" fontId="112" fillId="0" borderId="0" xfId="0" applyFont="1" applyAlignment="1">
      <alignment horizontal="center" vertical="top"/>
    </xf>
    <xf numFmtId="0" fontId="15" fillId="0" borderId="0" xfId="0" applyFont="1" applyAlignment="1">
      <alignment horizontal="left" vertical="top" wrapText="1"/>
    </xf>
    <xf numFmtId="0" fontId="116" fillId="0" borderId="76" xfId="1" applyFont="1" applyBorder="1" applyAlignment="1">
      <alignment horizontal="center" vertical="center"/>
    </xf>
    <xf numFmtId="0" fontId="116" fillId="0" borderId="75" xfId="1" applyFont="1" applyBorder="1" applyAlignment="1">
      <alignment horizontal="center" vertical="center"/>
    </xf>
    <xf numFmtId="0" fontId="116" fillId="0" borderId="41" xfId="1" applyFont="1" applyBorder="1" applyAlignment="1">
      <alignment horizontal="center" vertical="center"/>
    </xf>
    <xf numFmtId="0" fontId="116" fillId="0" borderId="76" xfId="1" applyFont="1" applyBorder="1" applyAlignment="1">
      <alignment horizontal="left" vertical="center"/>
    </xf>
    <xf numFmtId="0" fontId="116" fillId="0" borderId="75" xfId="1" applyFont="1" applyBorder="1" applyAlignment="1">
      <alignment horizontal="left" vertical="center"/>
    </xf>
    <xf numFmtId="0" fontId="116" fillId="0" borderId="41" xfId="1" applyFont="1" applyBorder="1" applyAlignment="1">
      <alignment horizontal="left" vertical="center"/>
    </xf>
    <xf numFmtId="0" fontId="116" fillId="0" borderId="76" xfId="1" applyFont="1" applyBorder="1" applyAlignment="1">
      <alignment horizontal="left" vertical="center" wrapText="1"/>
    </xf>
    <xf numFmtId="0" fontId="116" fillId="0" borderId="75" xfId="1" applyFont="1" applyBorder="1" applyAlignment="1">
      <alignment horizontal="left" vertical="center" wrapText="1"/>
    </xf>
    <xf numFmtId="0" fontId="116" fillId="0" borderId="41" xfId="1" applyFont="1" applyBorder="1" applyAlignment="1">
      <alignment horizontal="left" vertical="center" wrapText="1"/>
    </xf>
    <xf numFmtId="0" fontId="15" fillId="0" borderId="76" xfId="1" applyFont="1" applyBorder="1" applyAlignment="1">
      <alignment horizontal="center" vertical="center"/>
    </xf>
    <xf numFmtId="0" fontId="15" fillId="0" borderId="41" xfId="1" applyFont="1" applyBorder="1" applyAlignment="1">
      <alignment horizontal="center" vertical="center"/>
    </xf>
    <xf numFmtId="0" fontId="15" fillId="0" borderId="76" xfId="0" applyFont="1" applyBorder="1" applyAlignment="1">
      <alignment horizontal="left" vertical="center"/>
    </xf>
    <xf numFmtId="0" fontId="15" fillId="0" borderId="75" xfId="0" applyFont="1" applyBorder="1" applyAlignment="1">
      <alignment horizontal="left" vertical="center"/>
    </xf>
    <xf numFmtId="0" fontId="15" fillId="0" borderId="41" xfId="0" applyFont="1" applyBorder="1" applyAlignment="1">
      <alignment horizontal="left" vertical="center"/>
    </xf>
    <xf numFmtId="0" fontId="15" fillId="0" borderId="76" xfId="0" applyFont="1" applyBorder="1" applyAlignment="1">
      <alignment horizontal="center" vertical="center"/>
    </xf>
    <xf numFmtId="0" fontId="15" fillId="0" borderId="75" xfId="0" applyFont="1" applyBorder="1" applyAlignment="1">
      <alignment horizontal="center" vertical="center"/>
    </xf>
    <xf numFmtId="0" fontId="15" fillId="0" borderId="41" xfId="0" applyFont="1" applyBorder="1" applyAlignment="1">
      <alignment horizontal="center" vertical="center"/>
    </xf>
    <xf numFmtId="0" fontId="116" fillId="0" borderId="76" xfId="0" applyFont="1" applyBorder="1" applyAlignment="1">
      <alignment horizontal="center" vertical="center"/>
    </xf>
    <xf numFmtId="0" fontId="116" fillId="0" borderId="75" xfId="0" applyFont="1" applyBorder="1" applyAlignment="1">
      <alignment horizontal="center" vertical="center"/>
    </xf>
    <xf numFmtId="0" fontId="116" fillId="0" borderId="41" xfId="0" applyFont="1" applyBorder="1" applyAlignment="1">
      <alignment horizontal="center" vertical="center"/>
    </xf>
    <xf numFmtId="0" fontId="15" fillId="0" borderId="75" xfId="1" applyFont="1" applyBorder="1" applyAlignment="1">
      <alignment horizontal="center" vertical="center"/>
    </xf>
    <xf numFmtId="0" fontId="16" fillId="0" borderId="0" xfId="0" applyFont="1" applyAlignment="1">
      <alignment horizontal="left" vertical="top" shrinkToFit="1"/>
    </xf>
    <xf numFmtId="0" fontId="49" fillId="5" borderId="9" xfId="0" applyFont="1" applyFill="1" applyBorder="1" applyAlignment="1" applyProtection="1">
      <alignment horizontal="center" vertical="center"/>
      <protection locked="0"/>
    </xf>
    <xf numFmtId="0" fontId="49" fillId="5" borderId="7" xfId="0" applyFont="1" applyFill="1" applyBorder="1" applyAlignment="1" applyProtection="1">
      <alignment horizontal="center" vertical="center"/>
      <protection locked="0"/>
    </xf>
    <xf numFmtId="0" fontId="122" fillId="0" borderId="50" xfId="0" applyFont="1" applyBorder="1" applyAlignment="1">
      <alignment horizontal="center" vertical="center" wrapText="1"/>
    </xf>
    <xf numFmtId="0" fontId="122" fillId="0" borderId="7" xfId="0" applyFont="1" applyBorder="1" applyAlignment="1">
      <alignment horizontal="center" vertical="center" wrapText="1"/>
    </xf>
    <xf numFmtId="0" fontId="122" fillId="0" borderId="15" xfId="0" applyFont="1" applyBorder="1" applyAlignment="1">
      <alignment horizontal="center" vertical="center" wrapText="1"/>
    </xf>
    <xf numFmtId="0" fontId="23" fillId="0" borderId="0" xfId="0" applyFont="1" applyAlignment="1">
      <alignment horizontal="center" vertical="top" textRotation="255" wrapText="1"/>
    </xf>
    <xf numFmtId="0" fontId="64" fillId="0" borderId="0" xfId="0" applyFont="1" applyAlignment="1">
      <alignment horizontal="left" vertical="top" wrapText="1"/>
    </xf>
    <xf numFmtId="0" fontId="64" fillId="0" borderId="0" xfId="0" applyFont="1" applyAlignment="1">
      <alignment horizontal="left" vertical="center" wrapText="1"/>
    </xf>
    <xf numFmtId="0" fontId="16" fillId="0" borderId="0" xfId="0" applyFont="1" applyAlignment="1">
      <alignment horizontal="right" vertical="center"/>
    </xf>
    <xf numFmtId="0" fontId="17" fillId="0" borderId="59" xfId="0" applyFont="1" applyBorder="1" applyAlignment="1">
      <alignment horizontal="right"/>
    </xf>
    <xf numFmtId="0" fontId="17" fillId="0" borderId="60" xfId="0" applyFont="1" applyBorder="1" applyAlignment="1">
      <alignment horizontal="right"/>
    </xf>
    <xf numFmtId="0" fontId="17" fillId="0" borderId="61" xfId="0" applyFont="1" applyBorder="1" applyAlignment="1">
      <alignment horizontal="right"/>
    </xf>
    <xf numFmtId="0" fontId="10" fillId="0" borderId="41" xfId="0" applyFont="1" applyBorder="1" applyAlignment="1">
      <alignment horizontal="center" vertical="center"/>
    </xf>
    <xf numFmtId="0" fontId="55" fillId="4" borderId="38" xfId="0" applyFont="1" applyFill="1" applyBorder="1" applyAlignment="1">
      <alignment horizontal="center" vertical="center"/>
    </xf>
    <xf numFmtId="0" fontId="55" fillId="4" borderId="45" xfId="0" applyFont="1" applyFill="1" applyBorder="1" applyAlignment="1">
      <alignment horizontal="center" vertical="center"/>
    </xf>
    <xf numFmtId="0" fontId="10" fillId="5" borderId="40" xfId="0" applyFont="1" applyFill="1" applyBorder="1" applyAlignment="1" applyProtection="1">
      <alignment horizontal="center" vertical="center"/>
      <protection locked="0"/>
    </xf>
    <xf numFmtId="0" fontId="21" fillId="0" borderId="0" xfId="0" applyFont="1" applyAlignment="1">
      <alignment horizontal="center" vertical="center"/>
    </xf>
    <xf numFmtId="0" fontId="49" fillId="0" borderId="7" xfId="0" applyFont="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47" fillId="0" borderId="7" xfId="0" applyFont="1" applyBorder="1" applyAlignment="1">
      <alignment horizontal="left" vertical="center" wrapText="1"/>
    </xf>
    <xf numFmtId="0" fontId="47" fillId="0" borderId="8" xfId="0" applyFont="1" applyBorder="1" applyAlignment="1">
      <alignment horizontal="left" vertical="center" wrapText="1"/>
    </xf>
    <xf numFmtId="0" fontId="43" fillId="6" borderId="36" xfId="0" applyFont="1" applyFill="1" applyBorder="1" applyAlignment="1">
      <alignment horizontal="center" vertical="center"/>
    </xf>
    <xf numFmtId="0" fontId="43" fillId="6" borderId="42" xfId="0" applyFont="1" applyFill="1" applyBorder="1" applyAlignment="1">
      <alignment horizontal="center" vertical="center"/>
    </xf>
    <xf numFmtId="0" fontId="47" fillId="0" borderId="19" xfId="0" applyFont="1" applyBorder="1" applyAlignment="1">
      <alignment horizontal="right"/>
    </xf>
    <xf numFmtId="0" fontId="45" fillId="0" borderId="7" xfId="0" applyFont="1" applyBorder="1" applyAlignment="1">
      <alignment horizontal="right" vertical="center"/>
    </xf>
    <xf numFmtId="0" fontId="43" fillId="0" borderId="2" xfId="0" applyFont="1" applyBorder="1" applyAlignment="1">
      <alignment horizontal="center" vertical="center"/>
    </xf>
    <xf numFmtId="0" fontId="43" fillId="0" borderId="0" xfId="0" applyFont="1" applyAlignment="1">
      <alignment horizontal="center" vertical="center"/>
    </xf>
    <xf numFmtId="0" fontId="43" fillId="0" borderId="17"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18" xfId="0" applyFont="1" applyBorder="1" applyAlignment="1">
      <alignment horizontal="center" vertical="center"/>
    </xf>
    <xf numFmtId="0" fontId="53" fillId="0" borderId="22" xfId="0" applyFont="1" applyBorder="1" applyAlignment="1">
      <alignment horizontal="right"/>
    </xf>
    <xf numFmtId="0" fontId="53" fillId="0" borderId="23" xfId="0" applyFont="1" applyBorder="1" applyAlignment="1">
      <alignment horizontal="right"/>
    </xf>
    <xf numFmtId="0" fontId="58" fillId="5" borderId="97" xfId="0" applyFont="1" applyFill="1" applyBorder="1" applyAlignment="1" applyProtection="1">
      <alignment horizontal="center"/>
      <protection locked="0"/>
    </xf>
    <xf numFmtId="0" fontId="53" fillId="0" borderId="23" xfId="0" applyFont="1" applyBorder="1" applyAlignment="1">
      <alignment horizontal="left"/>
    </xf>
    <xf numFmtId="0" fontId="53" fillId="0" borderId="24" xfId="0" applyFont="1" applyBorder="1" applyAlignment="1">
      <alignment horizontal="left"/>
    </xf>
    <xf numFmtId="0" fontId="43" fillId="0" borderId="51" xfId="0" applyFont="1" applyBorder="1" applyAlignment="1">
      <alignment horizontal="center" vertical="center"/>
    </xf>
    <xf numFmtId="0" fontId="43" fillId="0" borderId="1" xfId="0" applyFont="1" applyBorder="1" applyAlignment="1">
      <alignment horizontal="center" vertical="center"/>
    </xf>
    <xf numFmtId="0" fontId="43" fillId="0" borderId="69"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15"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3" fillId="0" borderId="16" xfId="0" applyFont="1" applyBorder="1" applyAlignment="1">
      <alignment horizontal="center" vertical="center"/>
    </xf>
    <xf numFmtId="0" fontId="10" fillId="0" borderId="44" xfId="0" applyFont="1" applyBorder="1" applyAlignment="1">
      <alignment horizontal="center" vertical="center"/>
    </xf>
    <xf numFmtId="0" fontId="10" fillId="5" borderId="47" xfId="0" applyFont="1" applyFill="1" applyBorder="1" applyAlignment="1" applyProtection="1">
      <alignment horizontal="center" vertical="center"/>
      <protection locked="0"/>
    </xf>
    <xf numFmtId="0" fontId="10" fillId="5" borderId="49" xfId="0" applyFont="1" applyFill="1" applyBorder="1" applyAlignment="1" applyProtection="1">
      <alignment horizontal="center" vertical="center"/>
      <protection locked="0"/>
    </xf>
    <xf numFmtId="0" fontId="57" fillId="0" borderId="19" xfId="0" applyFont="1" applyBorder="1" applyAlignment="1">
      <alignment horizontal="left"/>
    </xf>
    <xf numFmtId="0" fontId="10" fillId="5" borderId="18" xfId="0" applyFont="1" applyFill="1" applyBorder="1" applyAlignment="1" applyProtection="1">
      <alignment horizontal="center" vertical="center"/>
      <protection locked="0"/>
    </xf>
    <xf numFmtId="0" fontId="10" fillId="5" borderId="15" xfId="0" applyFont="1" applyFill="1" applyBorder="1" applyAlignment="1" applyProtection="1">
      <alignment horizontal="center" vertical="center"/>
      <protection locked="0"/>
    </xf>
    <xf numFmtId="0" fontId="46" fillId="0" borderId="3" xfId="0" applyFont="1" applyBorder="1" applyAlignment="1">
      <alignment horizontal="right" vertical="center"/>
    </xf>
    <xf numFmtId="0" fontId="46" fillId="0" borderId="4" xfId="0" applyFont="1" applyBorder="1" applyAlignment="1">
      <alignment horizontal="right" vertical="center"/>
    </xf>
    <xf numFmtId="0" fontId="46" fillId="0" borderId="26" xfId="0" applyFont="1" applyBorder="1" applyAlignment="1">
      <alignment horizontal="right" vertical="center"/>
    </xf>
    <xf numFmtId="49" fontId="49" fillId="0" borderId="20" xfId="0" applyNumberFormat="1" applyFont="1" applyBorder="1" applyAlignment="1" applyProtection="1">
      <alignment horizontal="center" vertical="center"/>
      <protection locked="0"/>
    </xf>
    <xf numFmtId="49" fontId="49" fillId="0" borderId="14" xfId="0" applyNumberFormat="1" applyFont="1" applyBorder="1" applyAlignment="1" applyProtection="1">
      <alignment horizontal="center" vertical="center"/>
      <protection locked="0"/>
    </xf>
    <xf numFmtId="0" fontId="43" fillId="0" borderId="8" xfId="0" applyFont="1" applyBorder="1" applyAlignment="1">
      <alignment horizontal="center" vertical="center"/>
    </xf>
    <xf numFmtId="0" fontId="43" fillId="0" borderId="50" xfId="0" applyFont="1" applyBorder="1" applyAlignment="1">
      <alignment horizontal="center" vertical="center"/>
    </xf>
    <xf numFmtId="0" fontId="55" fillId="4" borderId="46" xfId="0" applyFont="1" applyFill="1" applyBorder="1" applyAlignment="1">
      <alignment horizontal="center" vertical="center"/>
    </xf>
    <xf numFmtId="0" fontId="55" fillId="4" borderId="48" xfId="0" applyFont="1" applyFill="1" applyBorder="1" applyAlignment="1">
      <alignment horizontal="center" vertical="center"/>
    </xf>
    <xf numFmtId="0" fontId="43" fillId="0" borderId="11"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16" xfId="0" applyFont="1" applyBorder="1" applyAlignment="1">
      <alignment horizontal="center" vertical="center" shrinkToFit="1"/>
    </xf>
    <xf numFmtId="0" fontId="43" fillId="0" borderId="13" xfId="0" applyFont="1" applyBorder="1" applyAlignment="1">
      <alignment horizontal="center" vertical="center" shrinkToFit="1"/>
    </xf>
    <xf numFmtId="0" fontId="43" fillId="0" borderId="14" xfId="0" applyFont="1" applyBorder="1" applyAlignment="1">
      <alignment horizontal="center" vertical="center" shrinkToFit="1"/>
    </xf>
    <xf numFmtId="0" fontId="43" fillId="0" borderId="18" xfId="0" applyFont="1" applyBorder="1" applyAlignment="1">
      <alignment horizontal="center" vertical="center" shrinkToFit="1"/>
    </xf>
    <xf numFmtId="49" fontId="49" fillId="0" borderId="5" xfId="0" applyNumberFormat="1" applyFont="1" applyBorder="1" applyAlignment="1" applyProtection="1">
      <alignment horizontal="center" vertical="center"/>
      <protection locked="0"/>
    </xf>
    <xf numFmtId="0" fontId="49" fillId="5" borderId="50" xfId="0" applyFont="1" applyFill="1" applyBorder="1" applyAlignment="1" applyProtection="1">
      <alignment horizontal="center" vertical="center"/>
      <protection locked="0"/>
    </xf>
    <xf numFmtId="0" fontId="49" fillId="5" borderId="15" xfId="0" applyFont="1" applyFill="1" applyBorder="1" applyAlignment="1" applyProtection="1">
      <alignment horizontal="center" vertical="center"/>
      <protection locked="0"/>
    </xf>
    <xf numFmtId="0" fontId="49" fillId="5" borderId="14" xfId="0" applyFont="1" applyFill="1" applyBorder="1" applyAlignment="1" applyProtection="1">
      <alignment horizontal="center" vertical="center" wrapText="1"/>
      <protection locked="0"/>
    </xf>
    <xf numFmtId="0" fontId="49" fillId="5" borderId="71" xfId="0" applyFont="1" applyFill="1" applyBorder="1" applyAlignment="1" applyProtection="1">
      <alignment horizontal="center" vertical="center" wrapText="1"/>
      <protection locked="0"/>
    </xf>
    <xf numFmtId="0" fontId="50" fillId="0" borderId="72" xfId="0" applyFont="1" applyBorder="1" applyAlignment="1" applyProtection="1">
      <alignment horizontal="left" vertical="top" wrapText="1"/>
      <protection locked="0"/>
    </xf>
    <xf numFmtId="0" fontId="50" fillId="0" borderId="14" xfId="0" applyFont="1" applyBorder="1" applyAlignment="1" applyProtection="1">
      <alignment horizontal="left" vertical="top" wrapText="1"/>
      <protection locked="0"/>
    </xf>
    <xf numFmtId="0" fontId="50" fillId="0" borderId="54" xfId="0" applyFont="1" applyBorder="1" applyAlignment="1" applyProtection="1">
      <alignment horizontal="left" vertical="top" wrapText="1"/>
      <protection locked="0"/>
    </xf>
    <xf numFmtId="0" fontId="43" fillId="6" borderId="43" xfId="0" applyFont="1" applyFill="1" applyBorder="1" applyAlignment="1">
      <alignment horizontal="center" vertical="center"/>
    </xf>
    <xf numFmtId="0" fontId="54" fillId="6" borderId="35"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49" fillId="5" borderId="0" xfId="0" applyFont="1" applyFill="1" applyAlignment="1" applyProtection="1">
      <alignment horizontal="center" vertical="center" wrapText="1"/>
      <protection locked="0"/>
    </xf>
    <xf numFmtId="0" fontId="43" fillId="0" borderId="62" xfId="0" applyFont="1" applyBorder="1" applyAlignment="1">
      <alignment horizontal="center" vertical="center"/>
    </xf>
    <xf numFmtId="0" fontId="43" fillId="0" borderId="53" xfId="0" applyFont="1" applyBorder="1" applyAlignment="1">
      <alignment horizontal="center" vertical="center"/>
    </xf>
    <xf numFmtId="0" fontId="47" fillId="0" borderId="39" xfId="0" applyFont="1" applyBorder="1" applyAlignment="1">
      <alignment horizontal="left" vertical="center"/>
    </xf>
    <xf numFmtId="0" fontId="47" fillId="0" borderId="73" xfId="0" applyFont="1" applyBorder="1" applyAlignment="1">
      <alignment horizontal="left" vertical="center"/>
    </xf>
    <xf numFmtId="0" fontId="49" fillId="0" borderId="3" xfId="0" applyFont="1" applyBorder="1" applyAlignment="1" applyProtection="1">
      <alignment horizontal="left" vertical="top" wrapText="1"/>
      <protection locked="0"/>
    </xf>
    <xf numFmtId="0" fontId="49" fillId="0" borderId="4" xfId="0" applyFont="1" applyBorder="1" applyAlignment="1" applyProtection="1">
      <alignment horizontal="left" vertical="top" wrapText="1"/>
      <protection locked="0"/>
    </xf>
    <xf numFmtId="0" fontId="49" fillId="0" borderId="26" xfId="0" applyFont="1" applyBorder="1" applyAlignment="1" applyProtection="1">
      <alignment horizontal="left" vertical="top" wrapText="1"/>
      <protection locked="0"/>
    </xf>
    <xf numFmtId="0" fontId="55" fillId="4" borderId="37" xfId="0" applyFont="1" applyFill="1" applyBorder="1" applyAlignment="1">
      <alignment horizontal="center" vertical="center"/>
    </xf>
    <xf numFmtId="0" fontId="55" fillId="4" borderId="44" xfId="0" applyFont="1" applyFill="1" applyBorder="1" applyAlignment="1">
      <alignment horizontal="center" vertical="center"/>
    </xf>
    <xf numFmtId="0" fontId="49" fillId="0" borderId="9" xfId="0" applyFont="1" applyBorder="1" applyAlignment="1" applyProtection="1">
      <alignment horizontal="center" vertical="center"/>
      <protection locked="0"/>
    </xf>
    <xf numFmtId="0" fontId="49" fillId="0" borderId="70" xfId="0" applyFont="1" applyBorder="1" applyAlignment="1" applyProtection="1">
      <alignment horizontal="center" vertical="center"/>
      <protection locked="0"/>
    </xf>
    <xf numFmtId="49" fontId="49" fillId="0" borderId="12" xfId="0" applyNumberFormat="1" applyFont="1" applyBorder="1" applyAlignment="1" applyProtection="1">
      <alignment horizontal="center" vertical="center"/>
      <protection locked="0"/>
    </xf>
    <xf numFmtId="0" fontId="60" fillId="0" borderId="50" xfId="0" applyFont="1" applyBorder="1" applyAlignment="1">
      <alignment horizontal="center" vertical="center"/>
    </xf>
    <xf numFmtId="0" fontId="60" fillId="0" borderId="7"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9" fillId="0" borderId="0" xfId="0" applyFont="1" applyAlignment="1">
      <alignment horizontal="left" vertical="top"/>
    </xf>
    <xf numFmtId="0" fontId="19" fillId="0" borderId="25" xfId="0" applyFont="1" applyBorder="1" applyAlignment="1">
      <alignment horizontal="left" vertical="top"/>
    </xf>
    <xf numFmtId="0" fontId="49" fillId="0" borderId="55"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25" xfId="0" applyFont="1" applyBorder="1" applyAlignment="1" applyProtection="1">
      <alignment horizontal="left" vertical="center" wrapText="1"/>
      <protection locked="0"/>
    </xf>
    <xf numFmtId="0" fontId="49" fillId="0" borderId="53" xfId="0" applyFont="1" applyBorder="1" applyAlignment="1" applyProtection="1">
      <alignment horizontal="left" vertical="center" wrapText="1"/>
      <protection locked="0"/>
    </xf>
    <xf numFmtId="0" fontId="49" fillId="0" borderId="14" xfId="0" applyFont="1" applyBorder="1" applyAlignment="1" applyProtection="1">
      <alignment horizontal="left" vertical="center" wrapText="1"/>
      <protection locked="0"/>
    </xf>
    <xf numFmtId="0" fontId="49" fillId="0" borderId="54" xfId="0" applyFont="1" applyBorder="1" applyAlignment="1" applyProtection="1">
      <alignment horizontal="left" vertical="center" wrapText="1"/>
      <protection locked="0"/>
    </xf>
    <xf numFmtId="0" fontId="49" fillId="5" borderId="96" xfId="0" applyFont="1" applyFill="1" applyBorder="1" applyAlignment="1" applyProtection="1">
      <alignment horizontal="left" vertical="center" wrapText="1"/>
      <protection locked="0"/>
    </xf>
    <xf numFmtId="0" fontId="49" fillId="5" borderId="19" xfId="0" applyFont="1" applyFill="1" applyBorder="1" applyAlignment="1" applyProtection="1">
      <alignment horizontal="left" vertical="center" wrapText="1"/>
      <protection locked="0"/>
    </xf>
    <xf numFmtId="0" fontId="49" fillId="5" borderId="87" xfId="0" applyFont="1" applyFill="1" applyBorder="1" applyAlignment="1" applyProtection="1">
      <alignment horizontal="left" vertical="center" wrapText="1"/>
      <protection locked="0"/>
    </xf>
    <xf numFmtId="0" fontId="52" fillId="0" borderId="67" xfId="0" applyFont="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52" fillId="0" borderId="52" xfId="0" applyFont="1" applyBorder="1" applyAlignment="1" applyProtection="1">
      <alignment horizontal="center" vertical="center"/>
      <protection locked="0"/>
    </xf>
    <xf numFmtId="0" fontId="51" fillId="0" borderId="66" xfId="0" applyFont="1" applyBorder="1" applyAlignment="1" applyProtection="1">
      <alignment horizontal="center" vertical="center"/>
      <protection locked="0"/>
    </xf>
    <xf numFmtId="0" fontId="51" fillId="0" borderId="5" xfId="0" applyFont="1" applyBorder="1" applyAlignment="1" applyProtection="1">
      <alignment horizontal="center" vertical="center"/>
      <protection locked="0"/>
    </xf>
    <xf numFmtId="0" fontId="51" fillId="0" borderId="21" xfId="0" applyFont="1" applyBorder="1" applyAlignment="1" applyProtection="1">
      <alignment horizontal="center" vertical="center"/>
      <protection locked="0"/>
    </xf>
    <xf numFmtId="0" fontId="46" fillId="0" borderId="65" xfId="0" applyFont="1" applyBorder="1" applyAlignment="1">
      <alignment horizontal="center" vertical="center"/>
    </xf>
    <xf numFmtId="0" fontId="46" fillId="0" borderId="20" xfId="0" applyFont="1" applyBorder="1" applyAlignment="1">
      <alignment horizontal="center" vertical="center"/>
    </xf>
    <xf numFmtId="0" fontId="46" fillId="0" borderId="63" xfId="0" applyFont="1" applyBorder="1" applyAlignment="1">
      <alignment horizontal="center" vertical="center"/>
    </xf>
    <xf numFmtId="0" fontId="46" fillId="0" borderId="53" xfId="0" applyFont="1" applyBorder="1" applyAlignment="1">
      <alignment horizontal="center" vertical="center"/>
    </xf>
    <xf numFmtId="0" fontId="46" fillId="0" borderId="14" xfId="0" applyFont="1" applyBorder="1" applyAlignment="1">
      <alignment horizontal="center" vertical="center"/>
    </xf>
    <xf numFmtId="0" fontId="46" fillId="0" borderId="18" xfId="0" applyFont="1" applyBorder="1" applyAlignment="1">
      <alignment horizontal="center" vertical="center"/>
    </xf>
    <xf numFmtId="0" fontId="46" fillId="0" borderId="66" xfId="0" applyFont="1" applyBorder="1" applyAlignment="1">
      <alignment horizontal="center" vertical="center"/>
    </xf>
    <xf numFmtId="0" fontId="46" fillId="0" borderId="5" xfId="0" applyFont="1" applyBorder="1" applyAlignment="1">
      <alignment horizontal="center" vertical="center"/>
    </xf>
    <xf numFmtId="0" fontId="46" fillId="0" borderId="64" xfId="0" applyFont="1" applyBorder="1" applyAlignment="1">
      <alignment horizontal="center"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0" fontId="43" fillId="0" borderId="6" xfId="0" applyFont="1" applyBorder="1" applyAlignment="1">
      <alignment horizontal="center" vertical="center" shrinkToFit="1"/>
    </xf>
    <xf numFmtId="0" fontId="43" fillId="0" borderId="7" xfId="0" applyFont="1" applyBorder="1" applyAlignment="1">
      <alignment horizontal="center" vertical="center" shrinkToFit="1"/>
    </xf>
    <xf numFmtId="0" fontId="43" fillId="0" borderId="15" xfId="0" applyFont="1" applyBorder="1" applyAlignment="1">
      <alignment horizontal="center" vertical="center" shrinkToFi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5" fillId="0" borderId="55" xfId="0" applyFont="1" applyBorder="1" applyAlignment="1">
      <alignment horizontal="center" vertical="center" shrinkToFit="1"/>
    </xf>
    <xf numFmtId="0" fontId="15" fillId="0" borderId="0" xfId="0" applyFont="1" applyAlignment="1">
      <alignment horizontal="center" vertical="center" shrinkToFit="1"/>
    </xf>
    <xf numFmtId="0" fontId="15" fillId="0" borderId="17" xfId="0"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76" xfId="0" applyFont="1" applyBorder="1" applyAlignment="1">
      <alignment horizontal="center" vertical="center" shrinkToFit="1"/>
    </xf>
    <xf numFmtId="0" fontId="15" fillId="0" borderId="88" xfId="0" applyFont="1" applyBorder="1" applyAlignment="1">
      <alignment horizontal="center" vertical="center" shrinkToFit="1"/>
    </xf>
    <xf numFmtId="0" fontId="15" fillId="0" borderId="77" xfId="0" applyFont="1" applyBorder="1" applyAlignment="1">
      <alignment horizontal="center" vertical="center" shrinkToFit="1"/>
    </xf>
    <xf numFmtId="0" fontId="15" fillId="0" borderId="78" xfId="0" applyFont="1" applyBorder="1" applyAlignment="1">
      <alignment horizontal="center" vertical="center" shrinkToFit="1"/>
    </xf>
    <xf numFmtId="0" fontId="15" fillId="0" borderId="79"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81"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83" xfId="0" applyFont="1" applyBorder="1" applyAlignment="1">
      <alignment horizontal="center" vertical="center" shrinkToFit="1"/>
    </xf>
    <xf numFmtId="0" fontId="15" fillId="0" borderId="84" xfId="0" applyFont="1" applyBorder="1" applyAlignment="1">
      <alignment horizontal="center" vertical="center" shrinkToFit="1"/>
    </xf>
    <xf numFmtId="0" fontId="15" fillId="0" borderId="85"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0" xfId="0" applyFont="1" applyAlignment="1">
      <alignment horizontal="center" vertical="center" shrinkToFit="1"/>
    </xf>
    <xf numFmtId="0" fontId="14" fillId="0" borderId="25"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76" xfId="0" applyFont="1" applyBorder="1" applyAlignment="1">
      <alignment horizontal="center" vertical="center" shrinkToFit="1"/>
    </xf>
    <xf numFmtId="0" fontId="14" fillId="0" borderId="88" xfId="0" applyFont="1" applyBorder="1" applyAlignment="1">
      <alignment horizontal="center" vertical="center" shrinkToFit="1"/>
    </xf>
    <xf numFmtId="0" fontId="15" fillId="0" borderId="92" xfId="0" applyFont="1" applyBorder="1" applyAlignment="1">
      <alignment horizontal="center" vertical="center" shrinkToFit="1"/>
    </xf>
    <xf numFmtId="0" fontId="15" fillId="0" borderId="93" xfId="0" applyFont="1" applyBorder="1" applyAlignment="1">
      <alignment horizontal="center" vertical="center" shrinkToFit="1"/>
    </xf>
    <xf numFmtId="0" fontId="15" fillId="0" borderId="94" xfId="0" applyFont="1" applyBorder="1" applyAlignment="1">
      <alignment horizontal="center" vertical="center" shrinkToFit="1"/>
    </xf>
    <xf numFmtId="0" fontId="15" fillId="0" borderId="90"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91" xfId="0" applyFont="1" applyBorder="1" applyAlignment="1">
      <alignment horizontal="center" vertical="center" shrinkToFit="1"/>
    </xf>
    <xf numFmtId="0" fontId="15" fillId="0" borderId="26" xfId="0" applyFont="1" applyBorder="1" applyAlignment="1">
      <alignment horizontal="center" vertical="center" shrinkToFit="1"/>
    </xf>
    <xf numFmtId="176" fontId="22" fillId="0" borderId="0" xfId="0" applyNumberFormat="1" applyFont="1" applyAlignment="1">
      <alignment horizontal="left" vertical="center"/>
    </xf>
    <xf numFmtId="0" fontId="15" fillId="0" borderId="75" xfId="0" applyFont="1" applyBorder="1" applyAlignment="1">
      <alignment horizontal="center" vertical="center" shrinkToFit="1"/>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16" fillId="0" borderId="42" xfId="0" applyFont="1" applyBorder="1" applyAlignment="1">
      <alignment horizontal="center" vertical="center"/>
    </xf>
    <xf numFmtId="0" fontId="19" fillId="0" borderId="96" xfId="0" applyFont="1" applyBorder="1" applyAlignment="1">
      <alignment horizontal="center" vertical="center"/>
    </xf>
    <xf numFmtId="0" fontId="19" fillId="0" borderId="19" xfId="0" applyFont="1" applyBorder="1" applyAlignment="1">
      <alignment horizontal="center" vertical="center"/>
    </xf>
    <xf numFmtId="0" fontId="19" fillId="0" borderId="36" xfId="0" applyFont="1" applyBorder="1" applyAlignment="1">
      <alignment horizontal="center" vertical="center"/>
    </xf>
    <xf numFmtId="0" fontId="10" fillId="0" borderId="86" xfId="0" applyFont="1" applyBorder="1" applyAlignment="1">
      <alignment horizontal="center" vertical="center"/>
    </xf>
    <xf numFmtId="0" fontId="10" fillId="0" borderId="19" xfId="0" applyFont="1" applyBorder="1" applyAlignment="1">
      <alignment horizontal="center" vertical="center"/>
    </xf>
    <xf numFmtId="0" fontId="10" fillId="0" borderId="87" xfId="0" applyFont="1" applyBorder="1" applyAlignment="1">
      <alignment horizontal="center" vertical="center"/>
    </xf>
    <xf numFmtId="20" fontId="16" fillId="0" borderId="75" xfId="0" applyNumberFormat="1" applyFont="1" applyBorder="1" applyAlignment="1">
      <alignment horizontal="center" vertical="center"/>
    </xf>
    <xf numFmtId="0" fontId="16" fillId="0" borderId="75" xfId="0" applyFont="1" applyBorder="1" applyAlignment="1">
      <alignment horizontal="center" vertical="center"/>
    </xf>
    <xf numFmtId="0" fontId="16" fillId="0" borderId="75" xfId="0" applyFont="1" applyBorder="1" applyAlignment="1">
      <alignment horizontal="center" vertical="top" textRotation="255"/>
    </xf>
    <xf numFmtId="20" fontId="16" fillId="0" borderId="41" xfId="0" applyNumberFormat="1" applyFont="1" applyBorder="1" applyAlignment="1">
      <alignment horizontal="center" vertical="center"/>
    </xf>
    <xf numFmtId="0" fontId="16" fillId="0" borderId="41" xfId="0" applyFont="1" applyBorder="1" applyAlignment="1">
      <alignment horizontal="center" vertical="center"/>
    </xf>
    <xf numFmtId="20" fontId="16" fillId="0" borderId="76" xfId="0" applyNumberFormat="1" applyFont="1" applyBorder="1" applyAlignment="1">
      <alignment horizontal="center" vertical="center"/>
    </xf>
    <xf numFmtId="0" fontId="16" fillId="0" borderId="76" xfId="0" applyFont="1" applyBorder="1" applyAlignment="1">
      <alignment horizontal="center" vertical="center"/>
    </xf>
    <xf numFmtId="0" fontId="15" fillId="0" borderId="7" xfId="0" applyFont="1" applyBorder="1" applyAlignment="1">
      <alignment horizontal="center" vertical="center" shrinkToFit="1"/>
    </xf>
    <xf numFmtId="0" fontId="22" fillId="0" borderId="40" xfId="0" applyFont="1" applyBorder="1" applyAlignment="1">
      <alignment horizontal="center" vertical="center" textRotation="255"/>
    </xf>
    <xf numFmtId="0" fontId="22" fillId="0" borderId="47" xfId="0" applyFont="1" applyBorder="1" applyAlignment="1">
      <alignment horizontal="center" vertical="center" textRotation="255"/>
    </xf>
    <xf numFmtId="0" fontId="19" fillId="0" borderId="37" xfId="0" applyFont="1" applyBorder="1" applyAlignment="1">
      <alignment horizontal="center" vertical="center" textRotation="255"/>
    </xf>
    <xf numFmtId="0" fontId="19" fillId="0" borderId="38" xfId="0" applyFont="1" applyBorder="1" applyAlignment="1">
      <alignment horizontal="center" vertical="center" textRotation="255"/>
    </xf>
    <xf numFmtId="0" fontId="19" fillId="0" borderId="46" xfId="0" applyFont="1" applyBorder="1" applyAlignment="1">
      <alignment horizontal="center" vertical="center" textRotation="255"/>
    </xf>
    <xf numFmtId="20" fontId="16" fillId="0" borderId="89" xfId="0" applyNumberFormat="1" applyFont="1" applyBorder="1" applyAlignment="1">
      <alignment horizontal="center" vertical="center"/>
    </xf>
    <xf numFmtId="0" fontId="16" fillId="0" borderId="89" xfId="0" applyFont="1" applyBorder="1" applyAlignment="1">
      <alignment horizontal="center" vertical="center"/>
    </xf>
    <xf numFmtId="0" fontId="22" fillId="0" borderId="41" xfId="0" applyFont="1" applyBorder="1" applyAlignment="1">
      <alignment horizontal="center" vertical="center" textRotation="255"/>
    </xf>
    <xf numFmtId="0" fontId="14" fillId="0" borderId="75" xfId="0" applyFont="1" applyBorder="1" applyAlignment="1">
      <alignment horizontal="center" vertical="center" shrinkToFit="1"/>
    </xf>
    <xf numFmtId="0" fontId="15" fillId="0" borderId="95"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73" fillId="5" borderId="97" xfId="0" applyFont="1" applyFill="1" applyBorder="1" applyAlignment="1" applyProtection="1">
      <alignment horizontal="center"/>
      <protection locked="0"/>
    </xf>
    <xf numFmtId="0" fontId="69" fillId="0" borderId="96" xfId="0" applyFont="1" applyBorder="1" applyAlignment="1" applyProtection="1">
      <alignment horizontal="left" vertical="center" wrapText="1"/>
      <protection locked="0"/>
    </xf>
    <xf numFmtId="0" fontId="69" fillId="0" borderId="19" xfId="0" applyFont="1" applyBorder="1" applyAlignment="1" applyProtection="1">
      <alignment horizontal="left" vertical="center"/>
      <protection locked="0"/>
    </xf>
    <xf numFmtId="0" fontId="69" fillId="0" borderId="87" xfId="0" applyFont="1" applyBorder="1" applyAlignment="1" applyProtection="1">
      <alignment horizontal="left" vertical="center"/>
      <protection locked="0"/>
    </xf>
    <xf numFmtId="0" fontId="61" fillId="0" borderId="2" xfId="0" applyFont="1" applyBorder="1" applyAlignment="1">
      <alignment horizontal="center" vertical="center" wrapText="1"/>
    </xf>
    <xf numFmtId="0" fontId="61" fillId="0" borderId="0" xfId="0" applyFont="1" applyAlignment="1">
      <alignment horizontal="center" vertical="center" wrapText="1"/>
    </xf>
    <xf numFmtId="0" fontId="62" fillId="0" borderId="0" xfId="0" applyFont="1" applyAlignment="1">
      <alignment vertical="center" wrapText="1"/>
    </xf>
    <xf numFmtId="0" fontId="72" fillId="5" borderId="49" xfId="0" applyFont="1" applyFill="1" applyBorder="1" applyAlignment="1" applyProtection="1">
      <alignment horizontal="center" vertical="center"/>
      <protection locked="0"/>
    </xf>
    <xf numFmtId="0" fontId="72" fillId="5" borderId="47" xfId="0" applyFont="1" applyFill="1" applyBorder="1" applyAlignment="1" applyProtection="1">
      <alignment horizontal="center" vertical="center"/>
      <protection locked="0"/>
    </xf>
    <xf numFmtId="0" fontId="72" fillId="5" borderId="15" xfId="0" applyFont="1" applyFill="1" applyBorder="1" applyAlignment="1" applyProtection="1">
      <alignment horizontal="center" vertical="center"/>
      <protection locked="0"/>
    </xf>
    <xf numFmtId="0" fontId="72" fillId="5" borderId="40" xfId="0" applyFont="1" applyFill="1" applyBorder="1" applyAlignment="1" applyProtection="1">
      <alignment horizontal="center" vertical="center"/>
      <protection locked="0"/>
    </xf>
    <xf numFmtId="0" fontId="63" fillId="0" borderId="0" xfId="0" applyFont="1" applyAlignment="1">
      <alignment vertical="center" textRotation="255" wrapText="1"/>
    </xf>
    <xf numFmtId="0" fontId="30" fillId="0" borderId="0" xfId="0" applyFont="1" applyAlignment="1">
      <alignment horizontal="left" vertical="center" wrapText="1"/>
    </xf>
    <xf numFmtId="0" fontId="6" fillId="0" borderId="0" xfId="0" applyFont="1" applyAlignment="1">
      <alignment horizontal="left" vertical="top" wrapText="1"/>
    </xf>
    <xf numFmtId="0" fontId="59" fillId="0" borderId="50"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15" xfId="0" applyFont="1" applyBorder="1" applyAlignment="1">
      <alignment horizontal="center" vertical="center" wrapText="1"/>
    </xf>
    <xf numFmtId="0" fontId="72" fillId="5" borderId="18" xfId="0" applyFont="1" applyFill="1" applyBorder="1" applyAlignment="1" applyProtection="1">
      <alignment horizontal="center" vertical="center"/>
      <protection locked="0"/>
    </xf>
    <xf numFmtId="0" fontId="72" fillId="5" borderId="41" xfId="0" applyFont="1" applyFill="1" applyBorder="1" applyAlignment="1" applyProtection="1">
      <alignment horizontal="center" vertical="center"/>
      <protection locked="0"/>
    </xf>
    <xf numFmtId="0" fontId="69" fillId="0" borderId="0" xfId="0" applyFont="1" applyAlignment="1" applyProtection="1">
      <alignment horizontal="center" vertical="center" wrapText="1"/>
      <protection locked="0"/>
    </xf>
    <xf numFmtId="0" fontId="69" fillId="0" borderId="14" xfId="0" applyFont="1" applyBorder="1" applyAlignment="1" applyProtection="1">
      <alignment horizontal="center" vertical="center" wrapText="1"/>
      <protection locked="0"/>
    </xf>
    <xf numFmtId="0" fontId="69" fillId="0" borderId="71" xfId="0" applyFont="1" applyBorder="1" applyAlignment="1" applyProtection="1">
      <alignment horizontal="center" vertical="center" wrapText="1"/>
      <protection locked="0"/>
    </xf>
    <xf numFmtId="0" fontId="70" fillId="0" borderId="72" xfId="0" applyFont="1" applyBorder="1" applyAlignment="1" applyProtection="1">
      <alignment horizontal="left" vertical="center" wrapText="1"/>
      <protection locked="0"/>
    </xf>
    <xf numFmtId="0" fontId="70" fillId="0" borderId="14" xfId="0" applyFont="1" applyBorder="1" applyAlignment="1" applyProtection="1">
      <alignment horizontal="left" vertical="center" wrapText="1"/>
      <protection locked="0"/>
    </xf>
    <xf numFmtId="0" fontId="70" fillId="0" borderId="54" xfId="0" applyFont="1" applyBorder="1" applyAlignment="1" applyProtection="1">
      <alignment horizontal="left" vertical="center" wrapText="1"/>
      <protection locked="0"/>
    </xf>
    <xf numFmtId="0" fontId="71" fillId="0" borderId="3" xfId="0" applyFont="1" applyBorder="1" applyAlignment="1" applyProtection="1">
      <alignment horizontal="left" vertical="top" wrapText="1"/>
      <protection locked="0"/>
    </xf>
    <xf numFmtId="0" fontId="71" fillId="0" borderId="4" xfId="0" applyFont="1" applyBorder="1" applyAlignment="1" applyProtection="1">
      <alignment horizontal="left" vertical="top" wrapText="1"/>
      <protection locked="0"/>
    </xf>
    <xf numFmtId="0" fontId="71" fillId="0" borderId="26" xfId="0" applyFont="1" applyBorder="1" applyAlignment="1" applyProtection="1">
      <alignment horizontal="left" vertical="top" wrapText="1"/>
      <protection locked="0"/>
    </xf>
    <xf numFmtId="0" fontId="68" fillId="0" borderId="50"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9" xfId="0" applyFont="1" applyBorder="1" applyAlignment="1" applyProtection="1">
      <alignment horizontal="center" vertical="center"/>
      <protection locked="0"/>
    </xf>
    <xf numFmtId="0" fontId="68" fillId="0" borderId="70" xfId="0" applyFont="1" applyBorder="1" applyAlignment="1" applyProtection="1">
      <alignment horizontal="center" vertical="center"/>
      <protection locked="0"/>
    </xf>
    <xf numFmtId="49" fontId="68" fillId="0" borderId="20" xfId="0" applyNumberFormat="1" applyFont="1" applyBorder="1" applyAlignment="1" applyProtection="1">
      <alignment horizontal="center" vertical="center"/>
      <protection locked="0"/>
    </xf>
    <xf numFmtId="49" fontId="68" fillId="0" borderId="14" xfId="0" applyNumberFormat="1" applyFont="1" applyBorder="1" applyAlignment="1" applyProtection="1">
      <alignment horizontal="center" vertical="center"/>
      <protection locked="0"/>
    </xf>
    <xf numFmtId="0" fontId="68" fillId="0" borderId="0" xfId="0" applyFont="1" applyAlignment="1">
      <alignment horizontal="center" vertical="center"/>
    </xf>
    <xf numFmtId="49" fontId="68" fillId="0" borderId="5" xfId="0" applyNumberFormat="1" applyFont="1" applyBorder="1" applyAlignment="1" applyProtection="1">
      <alignment horizontal="center" vertical="center"/>
      <protection locked="0"/>
    </xf>
    <xf numFmtId="0" fontId="30" fillId="0" borderId="0" xfId="0" applyFont="1" applyAlignment="1">
      <alignment horizontal="left" vertical="top" wrapText="1"/>
    </xf>
    <xf numFmtId="0" fontId="66" fillId="0" borderId="67" xfId="0"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0" fontId="66" fillId="0" borderId="52" xfId="0" applyFont="1" applyBorder="1" applyAlignment="1" applyProtection="1">
      <alignment horizontal="center" vertical="center"/>
      <protection locked="0"/>
    </xf>
    <xf numFmtId="49" fontId="68" fillId="0" borderId="12" xfId="0" applyNumberFormat="1" applyFont="1" applyBorder="1" applyAlignment="1" applyProtection="1">
      <alignment horizontal="center" vertical="center"/>
      <protection locked="0"/>
    </xf>
    <xf numFmtId="0" fontId="68" fillId="0" borderId="55" xfId="0" applyFont="1" applyBorder="1" applyAlignment="1" applyProtection="1">
      <alignment horizontal="left" vertical="center" wrapText="1"/>
      <protection locked="0"/>
    </xf>
    <xf numFmtId="0" fontId="68" fillId="0" borderId="0" xfId="0" applyFont="1" applyAlignment="1" applyProtection="1">
      <alignment horizontal="left" vertical="center" wrapText="1"/>
      <protection locked="0"/>
    </xf>
    <xf numFmtId="0" fontId="68" fillId="0" borderId="25" xfId="0" applyFont="1" applyBorder="1" applyAlignment="1" applyProtection="1">
      <alignment horizontal="left" vertical="center" wrapText="1"/>
      <protection locked="0"/>
    </xf>
    <xf numFmtId="0" fontId="68" fillId="0" borderId="53" xfId="0" applyFont="1" applyBorder="1" applyAlignment="1" applyProtection="1">
      <alignment horizontal="left" vertical="center" wrapText="1"/>
      <protection locked="0"/>
    </xf>
    <xf numFmtId="0" fontId="68" fillId="0" borderId="14" xfId="0" applyFont="1" applyBorder="1" applyAlignment="1" applyProtection="1">
      <alignment horizontal="left" vertical="center" wrapText="1"/>
      <protection locked="0"/>
    </xf>
    <xf numFmtId="0" fontId="68" fillId="0" borderId="54" xfId="0" applyFont="1" applyBorder="1" applyAlignment="1" applyProtection="1">
      <alignment horizontal="left" vertical="center" wrapText="1"/>
      <protection locked="0"/>
    </xf>
    <xf numFmtId="0" fontId="67" fillId="0" borderId="66" xfId="0" applyFont="1" applyBorder="1" applyAlignment="1" applyProtection="1">
      <alignment horizontal="center" vertical="center"/>
      <protection locked="0"/>
    </xf>
    <xf numFmtId="0" fontId="67" fillId="0" borderId="5" xfId="0" applyFont="1" applyBorder="1" applyAlignment="1" applyProtection="1">
      <alignment horizontal="center" vertical="center"/>
      <protection locked="0"/>
    </xf>
    <xf numFmtId="0" fontId="67" fillId="0" borderId="21" xfId="0" applyFont="1" applyBorder="1" applyAlignment="1" applyProtection="1">
      <alignment horizontal="center" vertical="center"/>
      <protection locked="0"/>
    </xf>
    <xf numFmtId="0" fontId="68" fillId="0" borderId="7" xfId="0" applyFont="1" applyBorder="1" applyAlignment="1">
      <alignment horizontal="center" vertical="center"/>
    </xf>
  </cellXfs>
  <cellStyles count="3">
    <cellStyle name="標準" xfId="0" builtinId="0"/>
    <cellStyle name="標準 2" xfId="1" xr:uid="{B06B7F51-544D-49BA-801A-02FF36948264}"/>
    <cellStyle name="標準_新ｶﾘ,旧ｶﾘ_比較対照表" xfId="2" xr:uid="{2957EDD8-EC3E-4929-8EF5-26037C4984E9}"/>
  </cellStyles>
  <dxfs count="166">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style="thin">
          <color theme="4"/>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border outline="0">
        <bottom style="thin">
          <color theme="4" tint="0.39997558519241921"/>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
        <color theme="1"/>
        <name val="HG丸ｺﾞｼｯｸM-PRO"/>
        <family val="3"/>
        <charset val="128"/>
        <scheme val="none"/>
      </font>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style="thin">
          <color theme="4"/>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border outline="0">
        <bottom style="thin">
          <color theme="4" tint="0.39997558519241921"/>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
        <color theme="0"/>
        <name val="HG丸ｺﾞｼｯｸM-PRO"/>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border outline="0">
        <bottom style="thin">
          <color theme="4" tint="0.39997558519241921"/>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0"/>
        <color theme="1"/>
        <name val="HG丸ｺﾞｼｯｸM-PRO"/>
        <family val="3"/>
        <charset val="128"/>
        <scheme val="none"/>
      </font>
      <numFmt numFmtId="30" formatCode="@"/>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border outline="0">
        <bottom style="thin">
          <color theme="4" tint="0.39997558519241921"/>
        </bottom>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auto="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0"/>
        <color auto="1"/>
        <name val="HG丸ｺﾞｼｯｸM-PRO"/>
        <family val="3"/>
        <charset val="128"/>
        <scheme val="none"/>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dxf>
    <dxf>
      <font>
        <b/>
        <i val="0"/>
        <strike val="0"/>
        <condense val="0"/>
        <extend val="0"/>
        <outline val="0"/>
        <shadow val="0"/>
        <u val="none"/>
        <vertAlign val="baseline"/>
        <sz val="10"/>
        <color theme="1"/>
        <name val="HG丸ｺﾞｼｯｸM-PRO"/>
        <family val="3"/>
        <charset val="128"/>
        <scheme val="none"/>
      </font>
      <numFmt numFmtId="30" formatCode="@"/>
      <fill>
        <patternFill patternType="solid">
          <fgColor indexed="64"/>
          <bgColor theme="4"/>
        </patternFill>
      </fill>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border outline="0">
        <top style="thin">
          <color theme="4" tint="0.39997558519241921"/>
        </top>
      </border>
    </dxf>
    <dxf>
      <font>
        <b val="0"/>
        <i val="0"/>
        <strike val="0"/>
        <condense val="0"/>
        <extend val="0"/>
        <outline val="0"/>
        <shadow val="0"/>
        <u val="none"/>
        <vertAlign val="baseline"/>
        <sz val="10"/>
        <color theme="1"/>
        <name val="HG丸ｺﾞｼｯｸM-PRO"/>
        <family val="3"/>
        <charset val="128"/>
        <scheme val="none"/>
      </font>
    </dxf>
    <dxf>
      <border outline="0">
        <bottom style="thin">
          <color theme="4" tint="0.39997558519241921"/>
        </bottom>
      </border>
    </dxf>
    <dxf>
      <font>
        <b/>
        <i val="0"/>
        <strike val="0"/>
        <condense val="0"/>
        <extend val="0"/>
        <outline val="0"/>
        <shadow val="0"/>
        <u val="none"/>
        <vertAlign val="baseline"/>
        <sz val="10"/>
        <color theme="0"/>
        <name val="HG丸ｺﾞｼｯｸM-PRO"/>
        <family val="3"/>
        <charset val="128"/>
        <scheme val="none"/>
      </font>
      <numFmt numFmtId="0" formatCode="General"/>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auto="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0"/>
        <color auto="1"/>
        <name val="HG丸ｺﾞｼｯｸM-PRO"/>
        <family val="3"/>
        <charset val="128"/>
        <scheme val="none"/>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0"/>
        <color auto="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0"/>
        <color auto="1"/>
        <name val="HG丸ｺﾞｼｯｸM-PRO"/>
        <family val="3"/>
        <charset val="128"/>
        <scheme val="none"/>
      </font>
      <fill>
        <patternFill patternType="solid">
          <fgColor theme="4"/>
          <bgColor theme="4"/>
        </patternFill>
      </fill>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numFmt numFmtId="0" formatCode="General"/>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alignment horizontal="general" vertical="center" textRotation="0" wrapText="0" indent="0" justifyLastLine="0" shrinkToFit="0" readingOrder="0"/>
    </dxf>
    <dxf>
      <border outline="0">
        <top style="thin">
          <color theme="4" tint="0.39997558519241921"/>
        </top>
      </border>
    </dxf>
    <dxf>
      <font>
        <b/>
        <i val="0"/>
        <strike val="0"/>
        <condense val="0"/>
        <extend val="0"/>
        <outline val="0"/>
        <shadow val="0"/>
        <u val="none"/>
        <vertAlign val="baseline"/>
        <sz val="10"/>
        <color auto="1"/>
        <name val="HG丸ｺﾞｼｯｸM-PRO"/>
        <family val="3"/>
        <charset val="128"/>
        <scheme val="none"/>
      </font>
      <fill>
        <patternFill patternType="solid">
          <fgColor theme="4"/>
          <bgColor theme="4"/>
        </patternFill>
      </fill>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sz val="10"/>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alignment horizontal="general" vertical="center" textRotation="0" wrapText="0" indent="0" justifyLastLine="0" shrinkToFit="0" readingOrder="0"/>
    </dxf>
  </dxfs>
  <tableStyles count="0" defaultTableStyle="TableStyleMedium2" defaultPivotStyle="PivotStyleLight16"/>
  <colors>
    <mruColors>
      <color rgb="FFFFFF66"/>
      <color rgb="FFFFCCFF"/>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10760</xdr:colOff>
      <xdr:row>4</xdr:row>
      <xdr:rowOff>57151</xdr:rowOff>
    </xdr:from>
    <xdr:to>
      <xdr:col>18</xdr:col>
      <xdr:colOff>76200</xdr:colOff>
      <xdr:row>4</xdr:row>
      <xdr:rowOff>1447801</xdr:rowOff>
    </xdr:to>
    <xdr:pic>
      <xdr:nvPicPr>
        <xdr:cNvPr id="2" name="図 1">
          <a:extLst>
            <a:ext uri="{FF2B5EF4-FFF2-40B4-BE49-F238E27FC236}">
              <a16:creationId xmlns:a16="http://schemas.microsoft.com/office/drawing/2014/main" id="{9108F9DF-21AB-582C-EC0B-646CCBBF6F02}"/>
            </a:ext>
          </a:extLst>
        </xdr:cNvPr>
        <xdr:cNvPicPr>
          <a:picLocks noChangeAspect="1"/>
        </xdr:cNvPicPr>
      </xdr:nvPicPr>
      <xdr:blipFill>
        <a:blip xmlns:r="http://schemas.openxmlformats.org/officeDocument/2006/relationships" r:embed="rId1"/>
        <a:srcRect/>
        <a:stretch>
          <a:fillRect/>
        </a:stretch>
      </xdr:blipFill>
      <xdr:spPr bwMode="auto">
        <a:xfrm>
          <a:off x="2249135" y="1524001"/>
          <a:ext cx="1532290" cy="1390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38099</xdr:colOff>
      <xdr:row>33</xdr:row>
      <xdr:rowOff>57150</xdr:rowOff>
    </xdr:from>
    <xdr:to>
      <xdr:col>60</xdr:col>
      <xdr:colOff>515446</xdr:colOff>
      <xdr:row>37</xdr:row>
      <xdr:rowOff>142371</xdr:rowOff>
    </xdr:to>
    <xdr:pic>
      <xdr:nvPicPr>
        <xdr:cNvPr id="2" name="図 1">
          <a:extLst>
            <a:ext uri="{FF2B5EF4-FFF2-40B4-BE49-F238E27FC236}">
              <a16:creationId xmlns:a16="http://schemas.microsoft.com/office/drawing/2014/main" id="{A920744F-422D-48F0-739F-DD8C9771A0BB}"/>
            </a:ext>
          </a:extLst>
        </xdr:cNvPr>
        <xdr:cNvPicPr>
          <a:picLocks noChangeAspect="1"/>
        </xdr:cNvPicPr>
      </xdr:nvPicPr>
      <xdr:blipFill>
        <a:blip xmlns:r="http://schemas.openxmlformats.org/officeDocument/2006/relationships" r:embed="rId1"/>
        <a:stretch>
          <a:fillRect/>
        </a:stretch>
      </xdr:blipFill>
      <xdr:spPr>
        <a:xfrm>
          <a:off x="7543799" y="5667375"/>
          <a:ext cx="4782647" cy="771021"/>
        </a:xfrm>
        <a:prstGeom prst="rect">
          <a:avLst/>
        </a:prstGeom>
      </xdr:spPr>
    </xdr:pic>
    <xdr:clientData/>
  </xdr:twoCellAnchor>
  <xdr:twoCellAnchor editAs="oneCell">
    <xdr:from>
      <xdr:col>44</xdr:col>
      <xdr:colOff>38099</xdr:colOff>
      <xdr:row>39</xdr:row>
      <xdr:rowOff>85725</xdr:rowOff>
    </xdr:from>
    <xdr:to>
      <xdr:col>60</xdr:col>
      <xdr:colOff>534762</xdr:colOff>
      <xdr:row>49</xdr:row>
      <xdr:rowOff>142875</xdr:rowOff>
    </xdr:to>
    <xdr:pic>
      <xdr:nvPicPr>
        <xdr:cNvPr id="3" name="図 2">
          <a:extLst>
            <a:ext uri="{FF2B5EF4-FFF2-40B4-BE49-F238E27FC236}">
              <a16:creationId xmlns:a16="http://schemas.microsoft.com/office/drawing/2014/main" id="{6D5C66A5-1000-0C17-9F16-0F6C0BE47007}"/>
            </a:ext>
          </a:extLst>
        </xdr:cNvPr>
        <xdr:cNvPicPr>
          <a:picLocks noChangeAspect="1"/>
        </xdr:cNvPicPr>
      </xdr:nvPicPr>
      <xdr:blipFill>
        <a:blip xmlns:r="http://schemas.openxmlformats.org/officeDocument/2006/relationships" r:embed="rId2"/>
        <a:stretch>
          <a:fillRect/>
        </a:stretch>
      </xdr:blipFill>
      <xdr:spPr>
        <a:xfrm>
          <a:off x="7543799" y="6724650"/>
          <a:ext cx="4801963" cy="1771650"/>
        </a:xfrm>
        <a:prstGeom prst="rect">
          <a:avLst/>
        </a:prstGeom>
      </xdr:spPr>
    </xdr:pic>
    <xdr:clientData/>
  </xdr:twoCellAnchor>
  <xdr:twoCellAnchor>
    <xdr:from>
      <xdr:col>58</xdr:col>
      <xdr:colOff>161925</xdr:colOff>
      <xdr:row>34</xdr:row>
      <xdr:rowOff>142875</xdr:rowOff>
    </xdr:from>
    <xdr:to>
      <xdr:col>59</xdr:col>
      <xdr:colOff>266700</xdr:colOff>
      <xdr:row>36</xdr:row>
      <xdr:rowOff>28575</xdr:rowOff>
    </xdr:to>
    <xdr:sp macro="" textlink="">
      <xdr:nvSpPr>
        <xdr:cNvPr id="4" name="正方形/長方形 3">
          <a:extLst>
            <a:ext uri="{FF2B5EF4-FFF2-40B4-BE49-F238E27FC236}">
              <a16:creationId xmlns:a16="http://schemas.microsoft.com/office/drawing/2014/main" id="{10C0EF9B-C586-395F-7F5F-38D654F9EEF0}"/>
            </a:ext>
          </a:extLst>
        </xdr:cNvPr>
        <xdr:cNvSpPr/>
      </xdr:nvSpPr>
      <xdr:spPr>
        <a:xfrm>
          <a:off x="10601325" y="5924550"/>
          <a:ext cx="790575" cy="2286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149087</xdr:colOff>
      <xdr:row>10</xdr:row>
      <xdr:rowOff>49694</xdr:rowOff>
    </xdr:from>
    <xdr:to>
      <xdr:col>10</xdr:col>
      <xdr:colOff>107674</xdr:colOff>
      <xdr:row>12</xdr:row>
      <xdr:rowOff>74543</xdr:rowOff>
    </xdr:to>
    <xdr:grpSp>
      <xdr:nvGrpSpPr>
        <xdr:cNvPr id="9" name="グループ化 8">
          <a:extLst>
            <a:ext uri="{FF2B5EF4-FFF2-40B4-BE49-F238E27FC236}">
              <a16:creationId xmlns:a16="http://schemas.microsoft.com/office/drawing/2014/main" id="{50AB5248-FE07-9A14-E970-7F300D61E186}"/>
            </a:ext>
          </a:extLst>
        </xdr:cNvPr>
        <xdr:cNvGrpSpPr/>
      </xdr:nvGrpSpPr>
      <xdr:grpSpPr>
        <a:xfrm>
          <a:off x="872987" y="1707044"/>
          <a:ext cx="1044437" cy="329649"/>
          <a:chOff x="877957" y="1689651"/>
          <a:chExt cx="1051891" cy="323022"/>
        </a:xfrm>
      </xdr:grpSpPr>
      <xdr:cxnSp macro="">
        <xdr:nvCxnSpPr>
          <xdr:cNvPr id="7" name="直線コネクタ 6">
            <a:extLst>
              <a:ext uri="{FF2B5EF4-FFF2-40B4-BE49-F238E27FC236}">
                <a16:creationId xmlns:a16="http://schemas.microsoft.com/office/drawing/2014/main" id="{DA8BA631-EE93-C79A-E9EF-0569FFF08196}"/>
              </a:ext>
            </a:extLst>
          </xdr:cNvPr>
          <xdr:cNvCxnSpPr/>
        </xdr:nvCxnSpPr>
        <xdr:spPr>
          <a:xfrm>
            <a:off x="877957" y="1830457"/>
            <a:ext cx="496956" cy="41413"/>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8" name="四角形: 角を丸くする 7">
            <a:extLst>
              <a:ext uri="{FF2B5EF4-FFF2-40B4-BE49-F238E27FC236}">
                <a16:creationId xmlns:a16="http://schemas.microsoft.com/office/drawing/2014/main" id="{1A52A5F9-FEF3-5A22-D0BD-6A39E2D9FEBE}"/>
              </a:ext>
            </a:extLst>
          </xdr:cNvPr>
          <xdr:cNvSpPr/>
        </xdr:nvSpPr>
        <xdr:spPr>
          <a:xfrm>
            <a:off x="1366630" y="1689651"/>
            <a:ext cx="563218" cy="323022"/>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5</xdr:col>
      <xdr:colOff>8283</xdr:colOff>
      <xdr:row>14</xdr:row>
      <xdr:rowOff>127553</xdr:rowOff>
    </xdr:from>
    <xdr:to>
      <xdr:col>10</xdr:col>
      <xdr:colOff>102705</xdr:colOff>
      <xdr:row>16</xdr:row>
      <xdr:rowOff>66263</xdr:rowOff>
    </xdr:to>
    <xdr:grpSp>
      <xdr:nvGrpSpPr>
        <xdr:cNvPr id="11" name="グループ化 10">
          <a:extLst>
            <a:ext uri="{FF2B5EF4-FFF2-40B4-BE49-F238E27FC236}">
              <a16:creationId xmlns:a16="http://schemas.microsoft.com/office/drawing/2014/main" id="{98585565-4592-4F2D-9182-FB70590B0D4E}"/>
            </a:ext>
          </a:extLst>
        </xdr:cNvPr>
        <xdr:cNvGrpSpPr/>
      </xdr:nvGrpSpPr>
      <xdr:grpSpPr>
        <a:xfrm>
          <a:off x="913158" y="2394503"/>
          <a:ext cx="999297" cy="243510"/>
          <a:chOff x="924339" y="1722783"/>
          <a:chExt cx="1005509" cy="236884"/>
        </a:xfrm>
      </xdr:grpSpPr>
      <xdr:cxnSp macro="">
        <xdr:nvCxnSpPr>
          <xdr:cNvPr id="12" name="直線コネクタ 11">
            <a:extLst>
              <a:ext uri="{FF2B5EF4-FFF2-40B4-BE49-F238E27FC236}">
                <a16:creationId xmlns:a16="http://schemas.microsoft.com/office/drawing/2014/main" id="{25DE90FA-EEE3-9042-4BC2-25D568FEA5F9}"/>
              </a:ext>
            </a:extLst>
          </xdr:cNvPr>
          <xdr:cNvCxnSpPr>
            <a:endCxn id="13" idx="1"/>
          </xdr:cNvCxnSpPr>
        </xdr:nvCxnSpPr>
        <xdr:spPr>
          <a:xfrm>
            <a:off x="924339" y="1835426"/>
            <a:ext cx="438978" cy="5799"/>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13" name="四角形: 角を丸くする 12">
            <a:extLst>
              <a:ext uri="{FF2B5EF4-FFF2-40B4-BE49-F238E27FC236}">
                <a16:creationId xmlns:a16="http://schemas.microsoft.com/office/drawing/2014/main" id="{28A3B434-3711-200D-B164-1FEAF3F567EF}"/>
              </a:ext>
            </a:extLst>
          </xdr:cNvPr>
          <xdr:cNvSpPr/>
        </xdr:nvSpPr>
        <xdr:spPr>
          <a:xfrm>
            <a:off x="1363317" y="1722783"/>
            <a:ext cx="566531" cy="236884"/>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23</xdr:col>
      <xdr:colOff>77855</xdr:colOff>
      <xdr:row>10</xdr:row>
      <xdr:rowOff>8282</xdr:rowOff>
    </xdr:from>
    <xdr:to>
      <xdr:col>29</xdr:col>
      <xdr:colOff>24848</xdr:colOff>
      <xdr:row>18</xdr:row>
      <xdr:rowOff>16565</xdr:rowOff>
    </xdr:to>
    <xdr:grpSp>
      <xdr:nvGrpSpPr>
        <xdr:cNvPr id="15" name="グループ化 14">
          <a:extLst>
            <a:ext uri="{FF2B5EF4-FFF2-40B4-BE49-F238E27FC236}">
              <a16:creationId xmlns:a16="http://schemas.microsoft.com/office/drawing/2014/main" id="{D6ED66EC-CEF0-4BB9-980E-635C32CB3F7E}"/>
            </a:ext>
          </a:extLst>
        </xdr:cNvPr>
        <xdr:cNvGrpSpPr/>
      </xdr:nvGrpSpPr>
      <xdr:grpSpPr>
        <a:xfrm flipH="1">
          <a:off x="4240280" y="1665632"/>
          <a:ext cx="1032843" cy="1227483"/>
          <a:chOff x="852217" y="1636643"/>
          <a:chExt cx="1077632" cy="1200978"/>
        </a:xfrm>
      </xdr:grpSpPr>
      <xdr:cxnSp macro="">
        <xdr:nvCxnSpPr>
          <xdr:cNvPr id="16" name="直線コネクタ 15">
            <a:extLst>
              <a:ext uri="{FF2B5EF4-FFF2-40B4-BE49-F238E27FC236}">
                <a16:creationId xmlns:a16="http://schemas.microsoft.com/office/drawing/2014/main" id="{8E9DF9E1-429B-815C-0446-93AD878F2938}"/>
              </a:ext>
            </a:extLst>
          </xdr:cNvPr>
          <xdr:cNvCxnSpPr/>
        </xdr:nvCxnSpPr>
        <xdr:spPr>
          <a:xfrm>
            <a:off x="852217" y="1636643"/>
            <a:ext cx="171597" cy="314739"/>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17" name="四角形: 角を丸くする 16">
            <a:extLst>
              <a:ext uri="{FF2B5EF4-FFF2-40B4-BE49-F238E27FC236}">
                <a16:creationId xmlns:a16="http://schemas.microsoft.com/office/drawing/2014/main" id="{0694925C-2B5B-23C1-314F-CBBC32F5CDAA}"/>
              </a:ext>
            </a:extLst>
          </xdr:cNvPr>
          <xdr:cNvSpPr/>
        </xdr:nvSpPr>
        <xdr:spPr>
          <a:xfrm>
            <a:off x="1023815" y="1689651"/>
            <a:ext cx="906034" cy="1147970"/>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5</xdr:col>
      <xdr:colOff>132522</xdr:colOff>
      <xdr:row>17</xdr:row>
      <xdr:rowOff>66257</xdr:rowOff>
    </xdr:from>
    <xdr:to>
      <xdr:col>10</xdr:col>
      <xdr:colOff>107675</xdr:colOff>
      <xdr:row>19</xdr:row>
      <xdr:rowOff>16562</xdr:rowOff>
    </xdr:to>
    <xdr:grpSp>
      <xdr:nvGrpSpPr>
        <xdr:cNvPr id="23" name="グループ化 22">
          <a:extLst>
            <a:ext uri="{FF2B5EF4-FFF2-40B4-BE49-F238E27FC236}">
              <a16:creationId xmlns:a16="http://schemas.microsoft.com/office/drawing/2014/main" id="{1C2F4930-DBD3-4BA6-BFB1-3534891DBEF5}"/>
            </a:ext>
          </a:extLst>
        </xdr:cNvPr>
        <xdr:cNvGrpSpPr/>
      </xdr:nvGrpSpPr>
      <xdr:grpSpPr>
        <a:xfrm>
          <a:off x="1037397" y="2790407"/>
          <a:ext cx="880028" cy="255105"/>
          <a:chOff x="1043608" y="1706212"/>
          <a:chExt cx="886240" cy="248479"/>
        </a:xfrm>
      </xdr:grpSpPr>
      <xdr:cxnSp macro="">
        <xdr:nvCxnSpPr>
          <xdr:cNvPr id="24" name="直線コネクタ 23">
            <a:extLst>
              <a:ext uri="{FF2B5EF4-FFF2-40B4-BE49-F238E27FC236}">
                <a16:creationId xmlns:a16="http://schemas.microsoft.com/office/drawing/2014/main" id="{E9E92121-D668-B1A2-27A3-4B1803AD2745}"/>
              </a:ext>
            </a:extLst>
          </xdr:cNvPr>
          <xdr:cNvCxnSpPr>
            <a:endCxn id="25" idx="1"/>
          </xdr:cNvCxnSpPr>
        </xdr:nvCxnSpPr>
        <xdr:spPr>
          <a:xfrm>
            <a:off x="1043608" y="1739347"/>
            <a:ext cx="323022" cy="91105"/>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25" name="四角形: 角を丸くする 24">
            <a:extLst>
              <a:ext uri="{FF2B5EF4-FFF2-40B4-BE49-F238E27FC236}">
                <a16:creationId xmlns:a16="http://schemas.microsoft.com/office/drawing/2014/main" id="{D71A6CA2-314C-777B-0676-59F88B09E28E}"/>
              </a:ext>
            </a:extLst>
          </xdr:cNvPr>
          <xdr:cNvSpPr/>
        </xdr:nvSpPr>
        <xdr:spPr>
          <a:xfrm>
            <a:off x="1366630" y="1706212"/>
            <a:ext cx="563218" cy="248479"/>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0</xdr:colOff>
      <xdr:row>19</xdr:row>
      <xdr:rowOff>89453</xdr:rowOff>
    </xdr:from>
    <xdr:to>
      <xdr:col>10</xdr:col>
      <xdr:colOff>114301</xdr:colOff>
      <xdr:row>21</xdr:row>
      <xdr:rowOff>28163</xdr:rowOff>
    </xdr:to>
    <xdr:grpSp>
      <xdr:nvGrpSpPr>
        <xdr:cNvPr id="30" name="グループ化 29">
          <a:extLst>
            <a:ext uri="{FF2B5EF4-FFF2-40B4-BE49-F238E27FC236}">
              <a16:creationId xmlns:a16="http://schemas.microsoft.com/office/drawing/2014/main" id="{C27C9125-50F4-43B7-BAF2-BCAE6D1A17E6}"/>
            </a:ext>
          </a:extLst>
        </xdr:cNvPr>
        <xdr:cNvGrpSpPr/>
      </xdr:nvGrpSpPr>
      <xdr:grpSpPr>
        <a:xfrm>
          <a:off x="1085850" y="3118403"/>
          <a:ext cx="838201" cy="243510"/>
          <a:chOff x="1086677" y="1722783"/>
          <a:chExt cx="843171" cy="236884"/>
        </a:xfrm>
      </xdr:grpSpPr>
      <xdr:cxnSp macro="">
        <xdr:nvCxnSpPr>
          <xdr:cNvPr id="31" name="直線コネクタ 30">
            <a:extLst>
              <a:ext uri="{FF2B5EF4-FFF2-40B4-BE49-F238E27FC236}">
                <a16:creationId xmlns:a16="http://schemas.microsoft.com/office/drawing/2014/main" id="{C78A6103-11FD-B432-DC2F-B99164D97D1C}"/>
              </a:ext>
            </a:extLst>
          </xdr:cNvPr>
          <xdr:cNvCxnSpPr/>
        </xdr:nvCxnSpPr>
        <xdr:spPr>
          <a:xfrm>
            <a:off x="1086677" y="1865244"/>
            <a:ext cx="276640" cy="830"/>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32" name="四角形: 角を丸くする 31">
            <a:extLst>
              <a:ext uri="{FF2B5EF4-FFF2-40B4-BE49-F238E27FC236}">
                <a16:creationId xmlns:a16="http://schemas.microsoft.com/office/drawing/2014/main" id="{D4A37EED-FAD0-0DD6-F8BC-71694A1A11C1}"/>
              </a:ext>
            </a:extLst>
          </xdr:cNvPr>
          <xdr:cNvSpPr/>
        </xdr:nvSpPr>
        <xdr:spPr>
          <a:xfrm>
            <a:off x="1363317" y="1722783"/>
            <a:ext cx="566531" cy="236884"/>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7</xdr:col>
      <xdr:colOff>69569</xdr:colOff>
      <xdr:row>23</xdr:row>
      <xdr:rowOff>64168</xdr:rowOff>
    </xdr:from>
    <xdr:to>
      <xdr:col>29</xdr:col>
      <xdr:colOff>57978</xdr:colOff>
      <xdr:row>24</xdr:row>
      <xdr:rowOff>82830</xdr:rowOff>
    </xdr:to>
    <xdr:grpSp>
      <xdr:nvGrpSpPr>
        <xdr:cNvPr id="40" name="グループ化 39">
          <a:extLst>
            <a:ext uri="{FF2B5EF4-FFF2-40B4-BE49-F238E27FC236}">
              <a16:creationId xmlns:a16="http://schemas.microsoft.com/office/drawing/2014/main" id="{3C39C8A5-743A-481E-AD3A-A2BB2B259FDB}"/>
            </a:ext>
          </a:extLst>
        </xdr:cNvPr>
        <xdr:cNvGrpSpPr/>
      </xdr:nvGrpSpPr>
      <xdr:grpSpPr>
        <a:xfrm flipH="1">
          <a:off x="1336394" y="3702718"/>
          <a:ext cx="3969859" cy="171062"/>
          <a:chOff x="273674" y="1730680"/>
          <a:chExt cx="1656175" cy="205303"/>
        </a:xfrm>
      </xdr:grpSpPr>
      <xdr:cxnSp macro="">
        <xdr:nvCxnSpPr>
          <xdr:cNvPr id="41" name="直線コネクタ 40">
            <a:extLst>
              <a:ext uri="{FF2B5EF4-FFF2-40B4-BE49-F238E27FC236}">
                <a16:creationId xmlns:a16="http://schemas.microsoft.com/office/drawing/2014/main" id="{D4C019F8-EEEF-3B4D-6774-B94C582D72A8}"/>
              </a:ext>
            </a:extLst>
          </xdr:cNvPr>
          <xdr:cNvCxnSpPr>
            <a:endCxn id="42" idx="1"/>
          </xdr:cNvCxnSpPr>
        </xdr:nvCxnSpPr>
        <xdr:spPr>
          <a:xfrm flipV="1">
            <a:off x="273674" y="1833332"/>
            <a:ext cx="485940" cy="21555"/>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42" name="四角形: 角を丸くする 41">
            <a:extLst>
              <a:ext uri="{FF2B5EF4-FFF2-40B4-BE49-F238E27FC236}">
                <a16:creationId xmlns:a16="http://schemas.microsoft.com/office/drawing/2014/main" id="{83087009-55BB-8B89-F710-A2CFA77F71B9}"/>
              </a:ext>
            </a:extLst>
          </xdr:cNvPr>
          <xdr:cNvSpPr/>
        </xdr:nvSpPr>
        <xdr:spPr>
          <a:xfrm>
            <a:off x="759614" y="1730680"/>
            <a:ext cx="1170235" cy="205303"/>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12</xdr:col>
      <xdr:colOff>122577</xdr:colOff>
      <xdr:row>24</xdr:row>
      <xdr:rowOff>133744</xdr:rowOff>
    </xdr:from>
    <xdr:to>
      <xdr:col>29</xdr:col>
      <xdr:colOff>49695</xdr:colOff>
      <xdr:row>27</xdr:row>
      <xdr:rowOff>24852</xdr:rowOff>
    </xdr:to>
    <xdr:grpSp>
      <xdr:nvGrpSpPr>
        <xdr:cNvPr id="44" name="グループ化 43">
          <a:extLst>
            <a:ext uri="{FF2B5EF4-FFF2-40B4-BE49-F238E27FC236}">
              <a16:creationId xmlns:a16="http://schemas.microsoft.com/office/drawing/2014/main" id="{028ED5EA-060A-43C9-AB38-1BA6E7D84A8E}"/>
            </a:ext>
          </a:extLst>
        </xdr:cNvPr>
        <xdr:cNvGrpSpPr/>
      </xdr:nvGrpSpPr>
      <xdr:grpSpPr>
        <a:xfrm flipH="1">
          <a:off x="2294277" y="3924694"/>
          <a:ext cx="3003693" cy="348308"/>
          <a:chOff x="676564" y="1730680"/>
          <a:chExt cx="1253285" cy="271846"/>
        </a:xfrm>
      </xdr:grpSpPr>
      <xdr:cxnSp macro="">
        <xdr:nvCxnSpPr>
          <xdr:cNvPr id="45" name="直線コネクタ 44">
            <a:extLst>
              <a:ext uri="{FF2B5EF4-FFF2-40B4-BE49-F238E27FC236}">
                <a16:creationId xmlns:a16="http://schemas.microsoft.com/office/drawing/2014/main" id="{BA186AFA-68F7-2DA9-0A01-6CF9C8599FDF}"/>
              </a:ext>
            </a:extLst>
          </xdr:cNvPr>
          <xdr:cNvCxnSpPr>
            <a:endCxn id="46" idx="1"/>
          </xdr:cNvCxnSpPr>
        </xdr:nvCxnSpPr>
        <xdr:spPr>
          <a:xfrm flipV="1">
            <a:off x="676564" y="1833332"/>
            <a:ext cx="487311" cy="169194"/>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46" name="四角形: 角を丸くする 45">
            <a:extLst>
              <a:ext uri="{FF2B5EF4-FFF2-40B4-BE49-F238E27FC236}">
                <a16:creationId xmlns:a16="http://schemas.microsoft.com/office/drawing/2014/main" id="{6D15B63C-FCCB-46FA-F948-3D5CA57B7EC0}"/>
              </a:ext>
            </a:extLst>
          </xdr:cNvPr>
          <xdr:cNvSpPr/>
        </xdr:nvSpPr>
        <xdr:spPr>
          <a:xfrm>
            <a:off x="1163875" y="1730680"/>
            <a:ext cx="765974" cy="205303"/>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82826</xdr:colOff>
      <xdr:row>24</xdr:row>
      <xdr:rowOff>142461</xdr:rowOff>
    </xdr:from>
    <xdr:to>
      <xdr:col>10</xdr:col>
      <xdr:colOff>101049</xdr:colOff>
      <xdr:row>26</xdr:row>
      <xdr:rowOff>81171</xdr:rowOff>
    </xdr:to>
    <xdr:grpSp>
      <xdr:nvGrpSpPr>
        <xdr:cNvPr id="49" name="グループ化 48">
          <a:extLst>
            <a:ext uri="{FF2B5EF4-FFF2-40B4-BE49-F238E27FC236}">
              <a16:creationId xmlns:a16="http://schemas.microsoft.com/office/drawing/2014/main" id="{C569A4FA-6AFE-45AA-851D-781A43AAF5B5}"/>
            </a:ext>
          </a:extLst>
        </xdr:cNvPr>
        <xdr:cNvGrpSpPr/>
      </xdr:nvGrpSpPr>
      <xdr:grpSpPr>
        <a:xfrm>
          <a:off x="1168676" y="3933411"/>
          <a:ext cx="742123" cy="243510"/>
          <a:chOff x="1182755" y="1722783"/>
          <a:chExt cx="747093" cy="236884"/>
        </a:xfrm>
      </xdr:grpSpPr>
      <xdr:cxnSp macro="">
        <xdr:nvCxnSpPr>
          <xdr:cNvPr id="50" name="直線コネクタ 49">
            <a:extLst>
              <a:ext uri="{FF2B5EF4-FFF2-40B4-BE49-F238E27FC236}">
                <a16:creationId xmlns:a16="http://schemas.microsoft.com/office/drawing/2014/main" id="{9087E77F-0B68-6667-73A5-675EE819BB1E}"/>
              </a:ext>
            </a:extLst>
          </xdr:cNvPr>
          <xdr:cNvCxnSpPr/>
        </xdr:nvCxnSpPr>
        <xdr:spPr>
          <a:xfrm>
            <a:off x="1182755" y="1845365"/>
            <a:ext cx="180562" cy="20709"/>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51" name="四角形: 角を丸くする 50">
            <a:extLst>
              <a:ext uri="{FF2B5EF4-FFF2-40B4-BE49-F238E27FC236}">
                <a16:creationId xmlns:a16="http://schemas.microsoft.com/office/drawing/2014/main" id="{46C789F6-EC0B-7829-8ECE-CF78ACADC1C0}"/>
              </a:ext>
            </a:extLst>
          </xdr:cNvPr>
          <xdr:cNvSpPr/>
        </xdr:nvSpPr>
        <xdr:spPr>
          <a:xfrm>
            <a:off x="1363317" y="1722783"/>
            <a:ext cx="566531" cy="236884"/>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16553</xdr:colOff>
      <xdr:row>26</xdr:row>
      <xdr:rowOff>120925</xdr:rowOff>
    </xdr:from>
    <xdr:to>
      <xdr:col>22</xdr:col>
      <xdr:colOff>157367</xdr:colOff>
      <xdr:row>29</xdr:row>
      <xdr:rowOff>107673</xdr:rowOff>
    </xdr:to>
    <xdr:grpSp>
      <xdr:nvGrpSpPr>
        <xdr:cNvPr id="53" name="グループ化 52">
          <a:extLst>
            <a:ext uri="{FF2B5EF4-FFF2-40B4-BE49-F238E27FC236}">
              <a16:creationId xmlns:a16="http://schemas.microsoft.com/office/drawing/2014/main" id="{FB7C8D52-56C3-493D-87A1-2F56C05B0C52}"/>
            </a:ext>
          </a:extLst>
        </xdr:cNvPr>
        <xdr:cNvGrpSpPr/>
      </xdr:nvGrpSpPr>
      <xdr:grpSpPr>
        <a:xfrm>
          <a:off x="1102403" y="4216675"/>
          <a:ext cx="3036414" cy="443948"/>
          <a:chOff x="1169457" y="1722783"/>
          <a:chExt cx="766625" cy="236884"/>
        </a:xfrm>
      </xdr:grpSpPr>
      <xdr:cxnSp macro="">
        <xdr:nvCxnSpPr>
          <xdr:cNvPr id="54" name="直線コネクタ 53">
            <a:extLst>
              <a:ext uri="{FF2B5EF4-FFF2-40B4-BE49-F238E27FC236}">
                <a16:creationId xmlns:a16="http://schemas.microsoft.com/office/drawing/2014/main" id="{1DCE9715-582F-C8C2-92BF-5F2D7606F44B}"/>
              </a:ext>
            </a:extLst>
          </xdr:cNvPr>
          <xdr:cNvCxnSpPr>
            <a:endCxn id="55" idx="1"/>
          </xdr:cNvCxnSpPr>
        </xdr:nvCxnSpPr>
        <xdr:spPr>
          <a:xfrm flipV="1">
            <a:off x="1169457" y="1841225"/>
            <a:ext cx="54020" cy="64194"/>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55" name="四角形: 角を丸くする 54">
            <a:extLst>
              <a:ext uri="{FF2B5EF4-FFF2-40B4-BE49-F238E27FC236}">
                <a16:creationId xmlns:a16="http://schemas.microsoft.com/office/drawing/2014/main" id="{A1D82EA3-EAF6-FB19-5A68-87168F30ECB6}"/>
              </a:ext>
            </a:extLst>
          </xdr:cNvPr>
          <xdr:cNvSpPr/>
        </xdr:nvSpPr>
        <xdr:spPr>
          <a:xfrm>
            <a:off x="1223477" y="1722783"/>
            <a:ext cx="712605" cy="236884"/>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3313</xdr:colOff>
      <xdr:row>32</xdr:row>
      <xdr:rowOff>71230</xdr:rowOff>
    </xdr:from>
    <xdr:to>
      <xdr:col>17</xdr:col>
      <xdr:colOff>149086</xdr:colOff>
      <xdr:row>38</xdr:row>
      <xdr:rowOff>57979</xdr:rowOff>
    </xdr:to>
    <xdr:grpSp>
      <xdr:nvGrpSpPr>
        <xdr:cNvPr id="59" name="グループ化 58">
          <a:extLst>
            <a:ext uri="{FF2B5EF4-FFF2-40B4-BE49-F238E27FC236}">
              <a16:creationId xmlns:a16="http://schemas.microsoft.com/office/drawing/2014/main" id="{7300122E-7FC6-439D-97BE-66D8DD3528A6}"/>
            </a:ext>
          </a:extLst>
        </xdr:cNvPr>
        <xdr:cNvGrpSpPr/>
      </xdr:nvGrpSpPr>
      <xdr:grpSpPr>
        <a:xfrm>
          <a:off x="1089163" y="5081380"/>
          <a:ext cx="2136498" cy="901149"/>
          <a:chOff x="1182755" y="1722783"/>
          <a:chExt cx="1927885" cy="881270"/>
        </a:xfrm>
      </xdr:grpSpPr>
      <xdr:cxnSp macro="">
        <xdr:nvCxnSpPr>
          <xdr:cNvPr id="60" name="直線コネクタ 59">
            <a:extLst>
              <a:ext uri="{FF2B5EF4-FFF2-40B4-BE49-F238E27FC236}">
                <a16:creationId xmlns:a16="http://schemas.microsoft.com/office/drawing/2014/main" id="{D8E30F24-3A36-EC5F-08D2-9482F8F235EE}"/>
              </a:ext>
            </a:extLst>
          </xdr:cNvPr>
          <xdr:cNvCxnSpPr/>
        </xdr:nvCxnSpPr>
        <xdr:spPr>
          <a:xfrm>
            <a:off x="1182755" y="1845365"/>
            <a:ext cx="180562" cy="20709"/>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61" name="四角形: 角を丸くする 60">
            <a:extLst>
              <a:ext uri="{FF2B5EF4-FFF2-40B4-BE49-F238E27FC236}">
                <a16:creationId xmlns:a16="http://schemas.microsoft.com/office/drawing/2014/main" id="{E58479A1-CACA-F9A6-59CF-21CC0ECBAA27}"/>
              </a:ext>
            </a:extLst>
          </xdr:cNvPr>
          <xdr:cNvSpPr/>
        </xdr:nvSpPr>
        <xdr:spPr>
          <a:xfrm>
            <a:off x="1402576" y="1722783"/>
            <a:ext cx="1708064" cy="881270"/>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23</xdr:col>
      <xdr:colOff>84476</xdr:colOff>
      <xdr:row>30</xdr:row>
      <xdr:rowOff>145337</xdr:rowOff>
    </xdr:from>
    <xdr:to>
      <xdr:col>30</xdr:col>
      <xdr:colOff>124239</xdr:colOff>
      <xdr:row>38</xdr:row>
      <xdr:rowOff>140802</xdr:rowOff>
    </xdr:to>
    <xdr:grpSp>
      <xdr:nvGrpSpPr>
        <xdr:cNvPr id="62" name="グループ化 61">
          <a:extLst>
            <a:ext uri="{FF2B5EF4-FFF2-40B4-BE49-F238E27FC236}">
              <a16:creationId xmlns:a16="http://schemas.microsoft.com/office/drawing/2014/main" id="{9DA55B38-33DC-4D61-8CAF-FD0A3176B009}"/>
            </a:ext>
          </a:extLst>
        </xdr:cNvPr>
        <xdr:cNvGrpSpPr/>
      </xdr:nvGrpSpPr>
      <xdr:grpSpPr>
        <a:xfrm flipH="1">
          <a:off x="4246901" y="4850687"/>
          <a:ext cx="1306588" cy="1214665"/>
          <a:chOff x="1384881" y="1730680"/>
          <a:chExt cx="544968" cy="954570"/>
        </a:xfrm>
      </xdr:grpSpPr>
      <xdr:cxnSp macro="">
        <xdr:nvCxnSpPr>
          <xdr:cNvPr id="63" name="直線コネクタ 62">
            <a:extLst>
              <a:ext uri="{FF2B5EF4-FFF2-40B4-BE49-F238E27FC236}">
                <a16:creationId xmlns:a16="http://schemas.microsoft.com/office/drawing/2014/main" id="{100748F1-AC6F-35DF-78B5-ECC4BE01DBF5}"/>
              </a:ext>
            </a:extLst>
          </xdr:cNvPr>
          <xdr:cNvCxnSpPr/>
        </xdr:nvCxnSpPr>
        <xdr:spPr>
          <a:xfrm>
            <a:off x="1384881" y="2339230"/>
            <a:ext cx="171589" cy="119777"/>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64" name="四角形: 角を丸くする 63">
            <a:extLst>
              <a:ext uri="{FF2B5EF4-FFF2-40B4-BE49-F238E27FC236}">
                <a16:creationId xmlns:a16="http://schemas.microsoft.com/office/drawing/2014/main" id="{748584A6-414C-B970-8BF5-54B9709155F6}"/>
              </a:ext>
            </a:extLst>
          </xdr:cNvPr>
          <xdr:cNvSpPr/>
        </xdr:nvSpPr>
        <xdr:spPr>
          <a:xfrm>
            <a:off x="1553039" y="1730680"/>
            <a:ext cx="376810" cy="954570"/>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27</xdr:col>
      <xdr:colOff>24847</xdr:colOff>
      <xdr:row>41</xdr:row>
      <xdr:rowOff>99391</xdr:rowOff>
    </xdr:from>
    <xdr:to>
      <xdr:col>29</xdr:col>
      <xdr:colOff>82826</xdr:colOff>
      <xdr:row>42</xdr:row>
      <xdr:rowOff>0</xdr:rowOff>
    </xdr:to>
    <xdr:cxnSp macro="">
      <xdr:nvCxnSpPr>
        <xdr:cNvPr id="69" name="直線コネクタ 68">
          <a:extLst>
            <a:ext uri="{FF2B5EF4-FFF2-40B4-BE49-F238E27FC236}">
              <a16:creationId xmlns:a16="http://schemas.microsoft.com/office/drawing/2014/main" id="{A4AD632D-6733-4839-88E5-802BF9FF5737}"/>
            </a:ext>
          </a:extLst>
        </xdr:cNvPr>
        <xdr:cNvCxnSpPr/>
      </xdr:nvCxnSpPr>
      <xdr:spPr>
        <a:xfrm flipH="1" flipV="1">
          <a:off x="4944717" y="6361043"/>
          <a:ext cx="422413" cy="49696"/>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9934</xdr:colOff>
      <xdr:row>38</xdr:row>
      <xdr:rowOff>95641</xdr:rowOff>
    </xdr:from>
    <xdr:to>
      <xdr:col>29</xdr:col>
      <xdr:colOff>41414</xdr:colOff>
      <xdr:row>39</xdr:row>
      <xdr:rowOff>140803</xdr:rowOff>
    </xdr:to>
    <xdr:grpSp>
      <xdr:nvGrpSpPr>
        <xdr:cNvPr id="74" name="グループ化 73">
          <a:extLst>
            <a:ext uri="{FF2B5EF4-FFF2-40B4-BE49-F238E27FC236}">
              <a16:creationId xmlns:a16="http://schemas.microsoft.com/office/drawing/2014/main" id="{EC9D7284-0694-47BA-8FEB-5181F64F8233}"/>
            </a:ext>
          </a:extLst>
        </xdr:cNvPr>
        <xdr:cNvGrpSpPr/>
      </xdr:nvGrpSpPr>
      <xdr:grpSpPr>
        <a:xfrm flipH="1">
          <a:off x="2905534" y="6020191"/>
          <a:ext cx="2384155" cy="197562"/>
          <a:chOff x="935319" y="1724025"/>
          <a:chExt cx="994530" cy="156060"/>
        </a:xfrm>
      </xdr:grpSpPr>
      <xdr:cxnSp macro="">
        <xdr:nvCxnSpPr>
          <xdr:cNvPr id="75" name="直線コネクタ 74">
            <a:extLst>
              <a:ext uri="{FF2B5EF4-FFF2-40B4-BE49-F238E27FC236}">
                <a16:creationId xmlns:a16="http://schemas.microsoft.com/office/drawing/2014/main" id="{0FB1626D-0899-E746-F0CA-1EF645E3044A}"/>
              </a:ext>
            </a:extLst>
          </xdr:cNvPr>
          <xdr:cNvCxnSpPr>
            <a:endCxn id="76" idx="1"/>
          </xdr:cNvCxnSpPr>
        </xdr:nvCxnSpPr>
        <xdr:spPr>
          <a:xfrm flipV="1">
            <a:off x="935319" y="1778765"/>
            <a:ext cx="895693" cy="101320"/>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76" name="四角形: 角を丸くする 75">
            <a:extLst>
              <a:ext uri="{FF2B5EF4-FFF2-40B4-BE49-F238E27FC236}">
                <a16:creationId xmlns:a16="http://schemas.microsoft.com/office/drawing/2014/main" id="{7FE68A14-B1C0-CCE9-ED45-5E02C2E9B436}"/>
              </a:ext>
            </a:extLst>
          </xdr:cNvPr>
          <xdr:cNvSpPr/>
        </xdr:nvSpPr>
        <xdr:spPr>
          <a:xfrm>
            <a:off x="1831012" y="1724025"/>
            <a:ext cx="98837" cy="109479"/>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157370</xdr:colOff>
      <xdr:row>5</xdr:row>
      <xdr:rowOff>16565</xdr:rowOff>
    </xdr:from>
    <xdr:to>
      <xdr:col>28</xdr:col>
      <xdr:colOff>140806</xdr:colOff>
      <xdr:row>43</xdr:row>
      <xdr:rowOff>107674</xdr:rowOff>
    </xdr:to>
    <xdr:grpSp>
      <xdr:nvGrpSpPr>
        <xdr:cNvPr id="19" name="グループ化 18">
          <a:extLst>
            <a:ext uri="{FF2B5EF4-FFF2-40B4-BE49-F238E27FC236}">
              <a16:creationId xmlns:a16="http://schemas.microsoft.com/office/drawing/2014/main" id="{648343A5-EEDB-E4BF-5B40-0778E3FD2A77}"/>
            </a:ext>
          </a:extLst>
        </xdr:cNvPr>
        <xdr:cNvGrpSpPr/>
      </xdr:nvGrpSpPr>
      <xdr:grpSpPr>
        <a:xfrm>
          <a:off x="1243220" y="911915"/>
          <a:ext cx="3964886" cy="5882309"/>
          <a:chOff x="1243220" y="911915"/>
          <a:chExt cx="3964886" cy="5882309"/>
        </a:xfrm>
      </xdr:grpSpPr>
      <xdr:grpSp>
        <xdr:nvGrpSpPr>
          <xdr:cNvPr id="10" name="グループ化 9">
            <a:extLst>
              <a:ext uri="{FF2B5EF4-FFF2-40B4-BE49-F238E27FC236}">
                <a16:creationId xmlns:a16="http://schemas.microsoft.com/office/drawing/2014/main" id="{A1FE1654-9324-CB82-3116-BB458E0A5C35}"/>
              </a:ext>
            </a:extLst>
          </xdr:cNvPr>
          <xdr:cNvGrpSpPr/>
        </xdr:nvGrpSpPr>
        <xdr:grpSpPr>
          <a:xfrm>
            <a:off x="1243220" y="911915"/>
            <a:ext cx="3964886" cy="5882309"/>
            <a:chOff x="1250674" y="911087"/>
            <a:chExt cx="3992219" cy="5756413"/>
          </a:xfrm>
        </xdr:grpSpPr>
        <xdr:grpSp>
          <xdr:nvGrpSpPr>
            <xdr:cNvPr id="5" name="グループ化 4">
              <a:extLst>
                <a:ext uri="{FF2B5EF4-FFF2-40B4-BE49-F238E27FC236}">
                  <a16:creationId xmlns:a16="http://schemas.microsoft.com/office/drawing/2014/main" id="{B390393D-55C0-1EDC-7C50-FBF17FB04B23}"/>
                </a:ext>
              </a:extLst>
            </xdr:cNvPr>
            <xdr:cNvGrpSpPr/>
          </xdr:nvGrpSpPr>
          <xdr:grpSpPr>
            <a:xfrm>
              <a:off x="1250674" y="911087"/>
              <a:ext cx="3992219" cy="5756413"/>
              <a:chOff x="1040340" y="1211745"/>
              <a:chExt cx="4178294" cy="6520243"/>
            </a:xfrm>
          </xdr:grpSpPr>
          <xdr:pic>
            <xdr:nvPicPr>
              <xdr:cNvPr id="2" name="図 1">
                <a:extLst>
                  <a:ext uri="{FF2B5EF4-FFF2-40B4-BE49-F238E27FC236}">
                    <a16:creationId xmlns:a16="http://schemas.microsoft.com/office/drawing/2014/main" id="{30737782-C449-F5DF-C33B-636095F8DE3A}"/>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1833"/>
              <a:stretch/>
            </xdr:blipFill>
            <xdr:spPr>
              <a:xfrm>
                <a:off x="1040340" y="1211745"/>
                <a:ext cx="4178294" cy="6520243"/>
              </a:xfrm>
              <a:prstGeom prst="rect">
                <a:avLst/>
              </a:prstGeom>
              <a:ln w="25400">
                <a:solidFill>
                  <a:schemeClr val="tx1"/>
                </a:solidFill>
              </a:ln>
            </xdr:spPr>
          </xdr:pic>
          <xdr:sp macro="" textlink="">
            <xdr:nvSpPr>
              <xdr:cNvPr id="4" name="正方形/長方形 3">
                <a:extLst>
                  <a:ext uri="{FF2B5EF4-FFF2-40B4-BE49-F238E27FC236}">
                    <a16:creationId xmlns:a16="http://schemas.microsoft.com/office/drawing/2014/main" id="{3386E477-CB4C-09E7-33A2-DA55D1F6BF28}"/>
                  </a:ext>
                </a:extLst>
              </xdr:cNvPr>
              <xdr:cNvSpPr/>
            </xdr:nvSpPr>
            <xdr:spPr>
              <a:xfrm>
                <a:off x="4257261" y="3429000"/>
                <a:ext cx="753717" cy="73715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pic>
          <xdr:nvPicPr>
            <xdr:cNvPr id="6" name="図 5">
              <a:extLst>
                <a:ext uri="{FF2B5EF4-FFF2-40B4-BE49-F238E27FC236}">
                  <a16:creationId xmlns:a16="http://schemas.microsoft.com/office/drawing/2014/main" id="{7044D3AE-7BF2-0687-C656-61A50C88D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6806" y="4160304"/>
              <a:ext cx="2228963" cy="113522"/>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14" name="正方形/長方形 13">
            <a:extLst>
              <a:ext uri="{FF2B5EF4-FFF2-40B4-BE49-F238E27FC236}">
                <a16:creationId xmlns:a16="http://schemas.microsoft.com/office/drawing/2014/main" id="{6BBE0141-F810-4B8F-AD9A-B0749F018E45}"/>
              </a:ext>
            </a:extLst>
          </xdr:cNvPr>
          <xdr:cNvSpPr/>
        </xdr:nvSpPr>
        <xdr:spPr>
          <a:xfrm>
            <a:off x="1900445" y="1133475"/>
            <a:ext cx="80755" cy="21487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7</xdr:col>
      <xdr:colOff>66257</xdr:colOff>
      <xdr:row>21</xdr:row>
      <xdr:rowOff>24847</xdr:rowOff>
    </xdr:from>
    <xdr:to>
      <xdr:col>29</xdr:col>
      <xdr:colOff>41413</xdr:colOff>
      <xdr:row>22</xdr:row>
      <xdr:rowOff>140799</xdr:rowOff>
    </xdr:to>
    <xdr:grpSp>
      <xdr:nvGrpSpPr>
        <xdr:cNvPr id="34" name="グループ化 33">
          <a:extLst>
            <a:ext uri="{FF2B5EF4-FFF2-40B4-BE49-F238E27FC236}">
              <a16:creationId xmlns:a16="http://schemas.microsoft.com/office/drawing/2014/main" id="{F923E0AD-27AA-4B11-8228-6201862086BB}"/>
            </a:ext>
          </a:extLst>
        </xdr:cNvPr>
        <xdr:cNvGrpSpPr/>
      </xdr:nvGrpSpPr>
      <xdr:grpSpPr>
        <a:xfrm flipH="1">
          <a:off x="1333082" y="3358597"/>
          <a:ext cx="3956606" cy="268352"/>
          <a:chOff x="279165" y="1635931"/>
          <a:chExt cx="1650684" cy="300052"/>
        </a:xfrm>
      </xdr:grpSpPr>
      <xdr:cxnSp macro="">
        <xdr:nvCxnSpPr>
          <xdr:cNvPr id="35" name="直線コネクタ 34">
            <a:extLst>
              <a:ext uri="{FF2B5EF4-FFF2-40B4-BE49-F238E27FC236}">
                <a16:creationId xmlns:a16="http://schemas.microsoft.com/office/drawing/2014/main" id="{75775E10-6026-64E6-FAED-FA5318C69D30}"/>
              </a:ext>
            </a:extLst>
          </xdr:cNvPr>
          <xdr:cNvCxnSpPr>
            <a:endCxn id="36" idx="1"/>
          </xdr:cNvCxnSpPr>
        </xdr:nvCxnSpPr>
        <xdr:spPr>
          <a:xfrm>
            <a:off x="279165" y="1635931"/>
            <a:ext cx="480449" cy="197401"/>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36" name="四角形: 角を丸くする 35">
            <a:extLst>
              <a:ext uri="{FF2B5EF4-FFF2-40B4-BE49-F238E27FC236}">
                <a16:creationId xmlns:a16="http://schemas.microsoft.com/office/drawing/2014/main" id="{1CE3C7F6-30EE-9ACF-28CD-B46909B213CF}"/>
              </a:ext>
            </a:extLst>
          </xdr:cNvPr>
          <xdr:cNvSpPr/>
        </xdr:nvSpPr>
        <xdr:spPr>
          <a:xfrm>
            <a:off x="759614" y="1730680"/>
            <a:ext cx="1170235" cy="205303"/>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47625</xdr:colOff>
      <xdr:row>5</xdr:row>
      <xdr:rowOff>238126</xdr:rowOff>
    </xdr:from>
    <xdr:to>
      <xdr:col>36</xdr:col>
      <xdr:colOff>19050</xdr:colOff>
      <xdr:row>11</xdr:row>
      <xdr:rowOff>114301</xdr:rowOff>
    </xdr:to>
    <xdr:grpSp>
      <xdr:nvGrpSpPr>
        <xdr:cNvPr id="9" name="グループ化 8">
          <a:extLst>
            <a:ext uri="{FF2B5EF4-FFF2-40B4-BE49-F238E27FC236}">
              <a16:creationId xmlns:a16="http://schemas.microsoft.com/office/drawing/2014/main" id="{F958A3D3-E481-9696-1651-4FC25DBA09CE}"/>
            </a:ext>
          </a:extLst>
        </xdr:cNvPr>
        <xdr:cNvGrpSpPr/>
      </xdr:nvGrpSpPr>
      <xdr:grpSpPr>
        <a:xfrm>
          <a:off x="4967495" y="1372843"/>
          <a:ext cx="1412598" cy="1789458"/>
          <a:chOff x="3701975" y="1636163"/>
          <a:chExt cx="1896967" cy="2929510"/>
        </a:xfrm>
        <a:solidFill>
          <a:schemeClr val="bg1">
            <a:lumMod val="85000"/>
          </a:schemeClr>
        </a:solidFill>
      </xdr:grpSpPr>
      <xdr:sp macro="" textlink="">
        <xdr:nvSpPr>
          <xdr:cNvPr id="10" name="正方形/長方形 9">
            <a:extLst>
              <a:ext uri="{FF2B5EF4-FFF2-40B4-BE49-F238E27FC236}">
                <a16:creationId xmlns:a16="http://schemas.microsoft.com/office/drawing/2014/main" id="{1DD1C4E9-6A73-7576-5E5C-777B85565EC9}"/>
              </a:ext>
            </a:extLst>
          </xdr:cNvPr>
          <xdr:cNvSpPr/>
        </xdr:nvSpPr>
        <xdr:spPr>
          <a:xfrm>
            <a:off x="3701975" y="1636163"/>
            <a:ext cx="1896967" cy="2929510"/>
          </a:xfrm>
          <a:prstGeom prst="rect">
            <a:avLst/>
          </a:prstGeom>
          <a:grp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 name="楕円 10">
            <a:extLst>
              <a:ext uri="{FF2B5EF4-FFF2-40B4-BE49-F238E27FC236}">
                <a16:creationId xmlns:a16="http://schemas.microsoft.com/office/drawing/2014/main" id="{2E4D0CDD-A8DF-9297-C9F8-7B0025866C68}"/>
              </a:ext>
            </a:extLst>
          </xdr:cNvPr>
          <xdr:cNvSpPr/>
        </xdr:nvSpPr>
        <xdr:spPr>
          <a:xfrm>
            <a:off x="4062047" y="2226690"/>
            <a:ext cx="1171136" cy="1135966"/>
          </a:xfrm>
          <a:prstGeom prst="ellipse">
            <a:avLst/>
          </a:prstGeom>
          <a:solidFill>
            <a:srgbClr val="00B05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 name="四角形: 上の 2 つの角を切り取る 11">
            <a:extLst>
              <a:ext uri="{FF2B5EF4-FFF2-40B4-BE49-F238E27FC236}">
                <a16:creationId xmlns:a16="http://schemas.microsoft.com/office/drawing/2014/main" id="{52978D5C-2DB0-0B12-8D15-8DC3584CF0AE}"/>
              </a:ext>
            </a:extLst>
          </xdr:cNvPr>
          <xdr:cNvSpPr/>
        </xdr:nvSpPr>
        <xdr:spPr>
          <a:xfrm>
            <a:off x="3817896" y="3566910"/>
            <a:ext cx="1667024" cy="958359"/>
          </a:xfrm>
          <a:prstGeom prst="snip2SameRect">
            <a:avLst>
              <a:gd name="adj1" fmla="val 50000"/>
              <a:gd name="adj2" fmla="val 0"/>
            </a:avLst>
          </a:prstGeom>
          <a:solidFill>
            <a:srgbClr val="00B05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28</xdr:col>
      <xdr:colOff>66675</xdr:colOff>
      <xdr:row>5</xdr:row>
      <xdr:rowOff>95250</xdr:rowOff>
    </xdr:from>
    <xdr:to>
      <xdr:col>34</xdr:col>
      <xdr:colOff>85725</xdr:colOff>
      <xdr:row>6</xdr:row>
      <xdr:rowOff>142875</xdr:rowOff>
    </xdr:to>
    <xdr:sp macro="" textlink="">
      <xdr:nvSpPr>
        <xdr:cNvPr id="3" name="正方形/長方形 2">
          <a:extLst>
            <a:ext uri="{FF2B5EF4-FFF2-40B4-BE49-F238E27FC236}">
              <a16:creationId xmlns:a16="http://schemas.microsoft.com/office/drawing/2014/main" id="{D3EA4618-815A-F76A-8918-6B508EDD8A20}"/>
            </a:ext>
          </a:extLst>
        </xdr:cNvPr>
        <xdr:cNvSpPr/>
      </xdr:nvSpPr>
      <xdr:spPr>
        <a:xfrm>
          <a:off x="5133975" y="1228725"/>
          <a:ext cx="990600" cy="3333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kern="1200">
              <a:latin typeface="ＭＳ 明朝" panose="02020609040205080304" pitchFamily="17" charset="-128"/>
              <a:ea typeface="ＭＳ 明朝" panose="02020609040205080304" pitchFamily="17" charset="-128"/>
            </a:rPr>
            <a:t>セロテープ</a:t>
          </a:r>
        </a:p>
        <a:p>
          <a:pPr algn="l"/>
          <a:endParaRPr kumimoji="1" lang="ja-JP" alt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8C755CC-3EAA-4FCD-8818-0FEAC13BD7CC}" name="テーブル6" displayName="テーブル6" ref="B14:M21" totalsRowShown="0" headerRowDxfId="165" dataDxfId="164">
  <autoFilter ref="B14:M21" xr:uid="{48C755CC-3EAA-4FCD-8818-0FEAC13BD7CC}"/>
  <tableColumns count="12">
    <tableColumn id="1" xr3:uid="{DACB541F-78F0-4E04-BFC4-6C8BD73CE95B}" name="前期火・金１校" dataDxfId="163" dataCellStyle="標準 2"/>
    <tableColumn id="2" xr3:uid="{D9AA8272-41EC-4D97-AF07-6FE20FC9BDF7}" name="前期火・金１校コード" dataDxfId="162" dataCellStyle="標準 2"/>
    <tableColumn id="3" xr3:uid="{50F379A3-1713-4BB3-B36D-0A55771B2A42}" name="前期火・金２校" dataDxfId="161" dataCellStyle="標準 2"/>
    <tableColumn id="4" xr3:uid="{239DE573-4C7C-4EF3-88FD-93797DB20F62}" name="前期火・金２校コード" dataDxfId="160" dataCellStyle="標準 2"/>
    <tableColumn id="5" xr3:uid="{2C34C39D-5DA0-481B-9E83-F5B983D5B32B}" name="前期火・金３校" dataDxfId="159"/>
    <tableColumn id="6" xr3:uid="{BAA59CB6-A771-4BAE-86E6-B32947DFBB99}" name="前期火・金３校コード" dataDxfId="158"/>
    <tableColumn id="7" xr3:uid="{61C43151-ABD4-4CCE-9E98-735C18DFB7BA}" name="前期火・金４校" dataDxfId="157"/>
    <tableColumn id="8" xr3:uid="{B7F89A95-C6D4-459C-A71D-869B48064136}" name="前期火・金４校コード" dataDxfId="156"/>
    <tableColumn id="9" xr3:uid="{AF658C03-9DDC-4DA2-98C9-7CA929559136}" name="前期火・金５校" dataDxfId="155"/>
    <tableColumn id="10" xr3:uid="{4A6C1B03-EB88-4090-9FB8-DCFC61097343}" name="前期火・金５校コード" dataDxfId="154"/>
    <tableColumn id="11" xr3:uid="{3469897D-A4B9-4879-915D-A3366F6BCD36}" name="前期火・金６校" dataDxfId="153"/>
    <tableColumn id="12" xr3:uid="{1C46815F-3485-41F0-BFEA-3E162FBC3366}" name="前期火・金６校コード" dataDxfId="15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9ED4AB9-F861-44CA-880B-B809E0024AA3}" name="テーブル311" displayName="テーブル311" ref="B74:G81" totalsRowShown="0" headerRowDxfId="64" dataDxfId="62" headerRowBorderDxfId="63" tableBorderDxfId="61" totalsRowBorderDxfId="60" dataCellStyle="標準 2">
  <autoFilter ref="B74:G81" xr:uid="{F9ED4AB9-F861-44CA-880B-B809E0024AA3}"/>
  <tableColumns count="6">
    <tableColumn id="1" xr3:uid="{6EB4CB31-DC25-422C-9FF3-B5BE8178F7C3}" name="通年金１校" dataDxfId="59" dataCellStyle="標準 2"/>
    <tableColumn id="2" xr3:uid="{21BC8731-EB2C-4E5B-AE9C-4934839AEBDD}" name="通年金１校コード" dataDxfId="58" dataCellStyle="標準 2"/>
    <tableColumn id="3" xr3:uid="{1EB71313-4E1A-453F-B54B-DA7A7342B7B9}" name="通年金２校" dataDxfId="57" dataCellStyle="標準 2"/>
    <tableColumn id="4" xr3:uid="{4AC0267E-4B33-46DA-B63C-5ABBE694112B}" name="通年金２校コード" dataDxfId="56" dataCellStyle="標準 2"/>
    <tableColumn id="5" xr3:uid="{023643CD-4EE1-4CD7-82B2-4D9EE0837B59}" name="通年金４校" dataDxfId="55" dataCellStyle="標準 2"/>
    <tableColumn id="6" xr3:uid="{75B5CF3A-8E59-4A00-BBDB-B66709541520}" name="通年金４校コード" dataDxfId="54" dataCellStyle="標準 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E66FCC-AB37-4D89-A26E-A96ABC3C43C3}" name="テーブル11" displayName="テーブル11" ref="I73:N74" totalsRowShown="0" headerRowDxfId="53" dataDxfId="52" tableBorderDxfId="51">
  <autoFilter ref="I73:N74" xr:uid="{1EE66FCC-AB37-4D89-A26E-A96ABC3C43C3}"/>
  <tableColumns count="6">
    <tableColumn id="1" xr3:uid="{E26FD355-990E-4241-A005-F477E11821AB}" name="前期水1校" dataDxfId="50"/>
    <tableColumn id="2" xr3:uid="{2550DD29-A46B-45AF-B9D1-D12F6C5ECACD}" name="前期水2校" dataDxfId="49"/>
    <tableColumn id="3" xr3:uid="{E45C9BE4-3C72-4D6B-B561-B76EC006BC99}" name="前期水3校" dataDxfId="48"/>
    <tableColumn id="4" xr3:uid="{8013D522-EDB2-421E-9B04-A509EE9A3A19}" name="前期水4校" dataDxfId="47"/>
    <tableColumn id="5" xr3:uid="{24F0A6B1-8563-481A-9306-1D1257ECF080}" name="前期水5校" dataDxfId="46"/>
    <tableColumn id="6" xr3:uid="{689A5569-B573-4C75-A2B6-FB4F30FA29FB}" name="前期水6校" dataDxfId="45"/>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5F96629-50C2-43C9-86D3-E7A24F2C8595}" name="テーブル12" displayName="テーブル12" ref="I76:N77" totalsRowShown="0" headerRowDxfId="44" dataDxfId="43" tableBorderDxfId="42">
  <autoFilter ref="I76:N77" xr:uid="{F5F96629-50C2-43C9-86D3-E7A24F2C8595}"/>
  <tableColumns count="6">
    <tableColumn id="1" xr3:uid="{3715A74A-2B4F-451F-AEAB-2784D1922E99}" name="後期金1校" dataDxfId="41"/>
    <tableColumn id="2" xr3:uid="{29541C88-1714-4686-9136-B5D8C2465454}" name="後期金2校" dataDxfId="40"/>
    <tableColumn id="3" xr3:uid="{6DFDFC0B-277E-4082-A6BD-9EE00F790A3E}" name="後期金3校" dataDxfId="39"/>
    <tableColumn id="4" xr3:uid="{6276F3B8-F56F-4A42-B057-65662B693235}" name="後期金4校" dataDxfId="38"/>
    <tableColumn id="5" xr3:uid="{E4417CA7-F8C5-409C-9ABB-684099E89C7C}" name="後期金5校" dataDxfId="37"/>
    <tableColumn id="6" xr3:uid="{436EE319-F9AB-4F40-AA6D-CDF5161A229A}" name="後期金6校" dataDxfId="36"/>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E3CCC93-754A-46A8-A50B-B5ED6054D001}" name="テーブル13" displayName="テーブル13" ref="I79:N80" totalsRowShown="0" headerRowDxfId="35" dataDxfId="34" tableBorderDxfId="33" headerRowCellStyle="標準 2">
  <autoFilter ref="I79:N80" xr:uid="{AE3CCC93-754A-46A8-A50B-B5ED6054D001}"/>
  <tableColumns count="6">
    <tableColumn id="1" xr3:uid="{D4DE94F0-1E25-4524-8FE6-0A01E39DBFB6}" name="前期金1校" dataDxfId="32"/>
    <tableColumn id="2" xr3:uid="{273B6D7B-06A5-4C9C-B1DF-A6DC0C1A8C21}" name="前期金2校" dataDxfId="31"/>
    <tableColumn id="3" xr3:uid="{0E5F9385-FFB6-4410-933E-B36EEC0E2C18}" name="前期金3校" dataDxfId="30"/>
    <tableColumn id="4" xr3:uid="{F37B50BE-FEBF-4553-8CE8-1E9E99114502}" name="前期金4校" dataDxfId="29"/>
    <tableColumn id="5" xr3:uid="{223946B2-E69B-47BD-BBB7-570241437745}" name="前期金5校" dataDxfId="28"/>
    <tableColumn id="6" xr3:uid="{59314CC9-DA96-45D2-AE93-7B277E051184}" name="前期金6校" dataDxfId="27"/>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3AEA019-6933-4C13-B689-76113B717C07}" name="テーブル14" displayName="テーブル14" ref="I82:N83" totalsRowShown="0" headerRowDxfId="26" dataDxfId="25" tableBorderDxfId="24">
  <autoFilter ref="I82:N83" xr:uid="{03AEA019-6933-4C13-B689-76113B717C07}"/>
  <tableColumns count="6">
    <tableColumn id="1" xr3:uid="{80D886E3-BE70-4B89-AA2F-FBD66D1BC782}" name="後期水1校" dataDxfId="23"/>
    <tableColumn id="2" xr3:uid="{2281A376-E3A9-4549-A992-6DBD34AF7A72}" name="後期水2校" dataDxfId="22"/>
    <tableColumn id="3" xr3:uid="{F8A72706-1392-435F-965D-FF698A85D9E7}" name="後期水3校" dataDxfId="21"/>
    <tableColumn id="4" xr3:uid="{F41E3692-A302-4AAC-A5CC-404F4D760155}" name="後期水4校" dataDxfId="20"/>
    <tableColumn id="5" xr3:uid="{80094B4B-288C-4D61-B77C-4F0C80E84924}" name="後期水5校" dataDxfId="19"/>
    <tableColumn id="6" xr3:uid="{1A4BFB40-FE4D-44E9-ABD9-646695BDA266}" name="後期水6校" dataDxfId="1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DED910-473D-44D6-85D1-880EE215774F}" name="テーブル7" displayName="テーブル7" ref="B34:M41" totalsRowShown="0" headerRowDxfId="151" dataDxfId="150">
  <autoFilter ref="B34:M41" xr:uid="{77DED910-473D-44D6-85D1-880EE215774F}"/>
  <tableColumns count="12">
    <tableColumn id="1" xr3:uid="{1A973C3A-4A1D-487C-8ADA-C41478D7D767}" name="後期火・金１校" dataDxfId="149" dataCellStyle="標準 2"/>
    <tableColumn id="2" xr3:uid="{D047A35A-ACAE-4EF3-9B0A-9D4EC86BD8E0}" name="後期火・金１校コード" dataDxfId="148" dataCellStyle="標準 2"/>
    <tableColumn id="3" xr3:uid="{0A780798-ABF3-428C-83B4-6BEDD3B6EBF7}" name="後期火・金２校" dataDxfId="147" dataCellStyle="標準 2"/>
    <tableColumn id="4" xr3:uid="{916A6382-3D18-4BC8-963D-DF2B604F0B9B}" name="後期火・金２校コード" dataDxfId="146" dataCellStyle="標準 2"/>
    <tableColumn id="5" xr3:uid="{50E3BD38-2C1A-46CF-9362-2FA82A3144FA}" name="後期火・金３校" dataDxfId="145" dataCellStyle="標準 2"/>
    <tableColumn id="6" xr3:uid="{5F51473F-4840-45B6-8929-12819B4C7A3F}" name="後期火・金３校コード" dataDxfId="144" dataCellStyle="標準 2"/>
    <tableColumn id="7" xr3:uid="{E5170733-267C-4144-95DE-F92B42F7A0F9}" name="後期火・金４校" dataDxfId="143"/>
    <tableColumn id="8" xr3:uid="{5CF81AEE-68E1-4613-8452-D29DD735D606}" name="後期火・金４校コード" dataDxfId="142"/>
    <tableColumn id="11" xr3:uid="{7B309B8D-9B98-4904-8F4F-B62C3B788EFB}" name="後期火・金５校" dataDxfId="141"/>
    <tableColumn id="12" xr3:uid="{58F7D5A8-AA01-45C8-866C-33369C475FF4}" name="後期火・金５校コード" dataDxfId="140"/>
    <tableColumn id="13" xr3:uid="{D42C9AB8-61CF-4CD4-B334-7CBC0863A56E}" name="後期火・金６校" dataDxfId="139"/>
    <tableColumn id="14" xr3:uid="{CA2B63FC-5632-4774-8A0D-AA600F10EA3E}" name="後期火・金６校コード" dataDxfId="13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37452B-4F70-419E-BFC9-14E4CA147511}" name="テーブル8" displayName="テーブル8" ref="B44:M51" totalsRowShown="0" headerRowDxfId="137" dataDxfId="136" dataCellStyle="標準 2">
  <autoFilter ref="B44:M51" xr:uid="{C237452B-4F70-419E-BFC9-14E4CA147511}"/>
  <tableColumns count="12">
    <tableColumn id="1" xr3:uid="{F0F91957-E9B1-4592-9E65-90DC2A6C8E0C}" name="通年月・木１校" dataDxfId="135"/>
    <tableColumn id="2" xr3:uid="{8EA328E1-7009-4E5C-8EE1-79734F358593}" name="通年月・木１校コード" dataDxfId="134"/>
    <tableColumn id="3" xr3:uid="{B46EB8F3-A246-4582-8320-333AE30F045E}" name="通年月・木２校" dataDxfId="133" dataCellStyle="標準 2"/>
    <tableColumn id="4" xr3:uid="{78A01934-33DF-4AAE-BEAD-43BFD87B49D3}" name="通年月・木２校コード" dataDxfId="132" dataCellStyle="標準 2"/>
    <tableColumn id="5" xr3:uid="{59C149B5-C8DC-4EDF-AA34-C0796123902F}" name="通年月・木３校" dataDxfId="131" dataCellStyle="標準 2"/>
    <tableColumn id="6" xr3:uid="{CFBE6222-7A2B-4FA0-AC40-143F91856C2F}" name="通年月・木３校コード" dataDxfId="130" dataCellStyle="標準 2"/>
    <tableColumn id="7" xr3:uid="{C4208B7F-44B0-421E-9F6E-93E5CD699DF8}" name="通年月・木４校" dataDxfId="129"/>
    <tableColumn id="8" xr3:uid="{87D62555-AD10-4550-A566-38D191C1DF78}" name="通年月・木４校コード" dataDxfId="128"/>
    <tableColumn id="9" xr3:uid="{E42A651B-B99A-4120-826C-FDFB88012A35}" name="通年月・木５校" dataDxfId="127"/>
    <tableColumn id="10" xr3:uid="{CA1A908B-B666-4C87-AAAB-3142B6325AF6}" name="通年月・木５校コード" dataDxfId="126"/>
    <tableColumn id="11" xr3:uid="{79A903C6-237D-4EA0-B955-19FA012A77DB}" name="通年月・木６校" dataDxfId="125"/>
    <tableColumn id="12" xr3:uid="{9DC61030-9812-46CB-918A-8BEEEC13A349}" name="通年月・木６校コード" dataDxfId="1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E8F30B-997D-4979-A1A7-B5134F0483AA}" name="テーブル1" displayName="テーブル1" ref="B24:M31" totalsRowShown="0" headerRowDxfId="123" tableBorderDxfId="122">
  <autoFilter ref="B24:M31" xr:uid="{0FE8F30B-997D-4979-A1A7-B5134F0483AA}"/>
  <tableColumns count="12">
    <tableColumn id="1" xr3:uid="{EC0020D0-C5F4-4953-B7DA-F7ABCA89B8A1}" name="後期月・木１校"/>
    <tableColumn id="2" xr3:uid="{C2449ED2-20E6-4CAC-AF9A-DF00CD43A909}" name="後期月・木１校コード"/>
    <tableColumn id="3" xr3:uid="{4E484D5D-29A8-4D66-B592-72F8DACC0151}" name="後期月・木２校"/>
    <tableColumn id="4" xr3:uid="{271C880C-E8AA-49C9-9E14-C3602B7B01A9}" name="後期月・木２校コード"/>
    <tableColumn id="5" xr3:uid="{14DB5226-C8B9-4732-BC42-68904685CE2D}" name="後期月・木３校"/>
    <tableColumn id="6" xr3:uid="{5916ECB7-48A1-450D-9896-D6683E44DFAA}" name="後期月・木３校コード"/>
    <tableColumn id="7" xr3:uid="{A73E4766-4E9E-43FF-8536-6769C9EFE521}" name="後期月・木４校"/>
    <tableColumn id="8" xr3:uid="{3DDC9C2E-C865-41D2-A226-7E34470E3979}" name="後期月・木４校コード"/>
    <tableColumn id="9" xr3:uid="{F5F223E1-26CA-437C-A2D3-397A104E58CE}" name="後期月・木５校"/>
    <tableColumn id="10" xr3:uid="{E32AD824-5F5E-49C2-AF4E-0A1AC43F25D5}" name="後期月・木５校コード"/>
    <tableColumn id="11" xr3:uid="{A38F6CDF-11A6-429A-B7BF-3CE7B0CA84D1}" name="後期月・木６校"/>
    <tableColumn id="12" xr3:uid="{CA414018-AF52-4643-8661-C4ACC8BCC181}" name="後期月・木６校コード"/>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69D8F3D-569A-4F0A-A69A-FF4D52ECC394}" name="テーブル5" displayName="テーブル5" ref="B4:M11" totalsRowShown="0" headerRowDxfId="121" dataDxfId="120">
  <autoFilter ref="B4:M11" xr:uid="{F69D8F3D-569A-4F0A-A69A-FF4D52ECC394}"/>
  <tableColumns count="12">
    <tableColumn id="1" xr3:uid="{F965D7FC-E58C-44F2-AC49-22406D67952C}" name="前期月・木１校" dataDxfId="119" dataCellStyle="標準 2"/>
    <tableColumn id="2" xr3:uid="{3E5F29F0-B3B4-4826-BBBE-F873FC1598E9}" name="前期月・木１校コード" dataDxfId="118" dataCellStyle="標準 2"/>
    <tableColumn id="3" xr3:uid="{792D1354-F056-4E1D-8ACA-472277403CCB}" name="前期月・木２校" dataDxfId="117" dataCellStyle="標準 2"/>
    <tableColumn id="4" xr3:uid="{F6AE9E8C-DA53-485C-A2C1-CE1FAE4DE76E}" name="前期月・木２校コード" dataDxfId="116" dataCellStyle="標準 2"/>
    <tableColumn id="5" xr3:uid="{C664EAA3-0830-47EC-B487-8AACA238DE4F}" name="前期月・木３校" dataDxfId="115" dataCellStyle="標準 2"/>
    <tableColumn id="6" xr3:uid="{F8B02ACC-CD6A-457F-881E-3CA967A86DDC}" name="前期月・木３校コード" dataDxfId="114" dataCellStyle="標準 2"/>
    <tableColumn id="7" xr3:uid="{45E920DC-758D-43D4-B3E2-42CE0534A5E8}" name="前期月・木４校" dataDxfId="113" dataCellStyle="標準 2"/>
    <tableColumn id="8" xr3:uid="{9082AB18-934B-4377-B67E-BABDDED8EF3B}" name="前期月・木４校コード" dataDxfId="112" dataCellStyle="標準 2"/>
    <tableColumn id="9" xr3:uid="{8504D7EF-7739-4902-A357-884309AB9E0A}" name="前期月・木５校" dataDxfId="111"/>
    <tableColumn id="10" xr3:uid="{6C2499D3-4EFB-40B4-ADEC-7AFB5FA3E3FF}" name="前期月・木５校コード" dataDxfId="110"/>
    <tableColumn id="11" xr3:uid="{7BD82D68-DAC1-4455-ACAD-A86AA8199F40}" name="前期月・木６校" dataDxfId="109"/>
    <tableColumn id="12" xr3:uid="{DEBFE504-2130-4CCD-8D19-5767DE5543D8}" name="前期月・木６校コード" dataDxfId="10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09439E-6A77-4131-8215-0B95D3BD1058}" name="テーブル2" displayName="テーブル2" ref="B54:M61" totalsRowShown="0" headerRowDxfId="107" dataDxfId="105" headerRowBorderDxfId="106" tableBorderDxfId="104" totalsRowBorderDxfId="103" dataCellStyle="標準 2">
  <autoFilter ref="B54:M61" xr:uid="{4A09439E-6A77-4131-8215-0B95D3BD1058}"/>
  <tableColumns count="12">
    <tableColumn id="1" xr3:uid="{6FEAEBA2-CAA1-45FD-8538-5825CA1A3D0B}" name="通年火・金１校" dataDxfId="102"/>
    <tableColumn id="2" xr3:uid="{4B58198C-7EE3-4F90-BED4-BCD60FE9CCCA}" name="通年火・金１校コード" dataDxfId="101"/>
    <tableColumn id="3" xr3:uid="{92DD85AE-882A-4C37-B55E-85A820895476}" name="通年火・金２校2" dataDxfId="100" dataCellStyle="標準 2"/>
    <tableColumn id="4" xr3:uid="{7AC20884-D1E6-4ED3-973E-C07813BBE869}" name="通年火・金２校コード3" dataDxfId="99" dataCellStyle="標準 2"/>
    <tableColumn id="5" xr3:uid="{2C2CBC83-7C4D-4510-B2B0-AAC4E4FC64A3}" name="通年火・金３校" dataDxfId="98" dataCellStyle="標準 2"/>
    <tableColumn id="6" xr3:uid="{F25220AE-F5B7-4747-8DD9-453F2377C27B}" name="通年火・金３校コード" dataDxfId="97" dataCellStyle="標準 2"/>
    <tableColumn id="7" xr3:uid="{8C1B7253-9B00-4F29-B9BA-BB51FF90CC48}" name="通年火・金４校" dataDxfId="96" dataCellStyle="標準 2"/>
    <tableColumn id="8" xr3:uid="{93327FF1-AF05-40D4-8402-C4078923ADA1}" name="通年火・金４校コード" dataDxfId="95" dataCellStyle="標準 2"/>
    <tableColumn id="9" xr3:uid="{CF2FEA73-3BCD-41C4-AADE-1D217DF372F8}" name="通年火・金５校" dataDxfId="94"/>
    <tableColumn id="10" xr3:uid="{3ED175D6-3B5A-4C61-A998-0376FE90B4E5}" name="通年火・金５校コード" dataDxfId="93"/>
    <tableColumn id="11" xr3:uid="{2176F581-181D-47E5-9C49-AD6D64F88D86}" name="通年火・金６校" dataDxfId="92" dataCellStyle="標準 2"/>
    <tableColumn id="12" xr3:uid="{EEDFC563-3500-48EF-BC9A-F8C6D9EFC0D6}" name="通年火・金６校コード" dataDxfId="91" dataCellStyle="標準 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0F1A34-A20A-498B-A395-DFCDD5B3B448}" name="テーブル3" displayName="テーブル3" ref="B64:G71" totalsRowShown="0" headerRowDxfId="90" dataDxfId="88" headerRowBorderDxfId="89" tableBorderDxfId="87" totalsRowBorderDxfId="86" dataCellStyle="標準 2">
  <autoFilter ref="B64:G71" xr:uid="{7A0F1A34-A20A-498B-A395-DFCDD5B3B448}"/>
  <tableColumns count="6">
    <tableColumn id="1" xr3:uid="{916A08DA-463C-4EB1-BBF3-B25E4A334C20}" name="通年水１校" dataDxfId="85" dataCellStyle="標準 2"/>
    <tableColumn id="2" xr3:uid="{D96C4AB6-5DF4-4B4F-9729-F73064AD112D}" name="通年水１校コード" dataDxfId="84" dataCellStyle="標準 2"/>
    <tableColumn id="3" xr3:uid="{BC8D584A-2A81-4601-95BD-D7259CC30180}" name="通年水２校" dataDxfId="83" dataCellStyle="標準 2"/>
    <tableColumn id="4" xr3:uid="{2FAF6A4B-00D6-4115-85BB-E355B3F43E9E}" name="通年水２校コード" dataDxfId="82" dataCellStyle="標準 2"/>
    <tableColumn id="5" xr3:uid="{1A4868FE-6FC4-4D25-A642-EE2C35B7E290}" name="通年水４校" dataDxfId="81" dataCellStyle="標準 2"/>
    <tableColumn id="6" xr3:uid="{858A9EED-9DFF-45AE-96D4-722027DAFAEC}" name="通年水４校コード" dataDxfId="80" dataCellStyle="標準 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CDD0F30-1D27-4533-8607-4CCE1955566C}" name="テーブル4" displayName="テーブル4" ref="I65:L66" totalsRowShown="0" headerRowDxfId="79" dataDxfId="77" headerRowBorderDxfId="78" tableBorderDxfId="76" headerRowCellStyle="標準 2">
  <autoFilter ref="I65:L66" xr:uid="{ACDD0F30-1D27-4533-8607-4CCE1955566C}"/>
  <tableColumns count="4">
    <tableColumn id="1" xr3:uid="{27BE6AE9-8CC3-4C3B-8BAE-F4481BDBA569}" name="通年水３校" dataDxfId="75"/>
    <tableColumn id="2" xr3:uid="{33C73247-8B5F-4CAE-938D-8382B61F27A7}" name="通年水４校" dataDxfId="74"/>
    <tableColumn id="3" xr3:uid="{62EC8D90-AF02-4481-9B7E-3AE82AFBD325}" name="通年水５校" dataDxfId="73"/>
    <tableColumn id="4" xr3:uid="{420C8EDA-C4A8-4D53-82A9-CC4E10686B41}" name="通年水６校" dataDxfId="7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74AF6BB-DADA-4F69-A3C4-47F96C5C49F0}" name="テーブル9" displayName="テーブル9" ref="I69:M70" totalsRowShown="0" headerRowDxfId="71" dataDxfId="70">
  <autoFilter ref="I69:M70" xr:uid="{B74AF6BB-DADA-4F69-A3C4-47F96C5C49F0}"/>
  <tableColumns count="5">
    <tableColumn id="1" xr3:uid="{52504629-4125-4FF0-A358-7C6DC2E229B5}" name="通年金１校" dataDxfId="69"/>
    <tableColumn id="2" xr3:uid="{DDC7230A-9EDC-4431-9F5F-197EBF1BC305}" name="通年金２校" dataDxfId="68"/>
    <tableColumn id="3" xr3:uid="{6DA889FD-D1DA-42CF-B1F5-0FBEC72D938A}" name="通年金３校" dataDxfId="67"/>
    <tableColumn id="4" xr3:uid="{4DA631AD-A5C9-4487-9D37-F44125293697}" name="通年金５校" dataDxfId="66"/>
    <tableColumn id="5" xr3:uid="{68D251AE-845D-4CC6-8785-AF9294CFD89C}" name="通年金６校" dataDxfId="65"/>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88C5-4180-4FA0-9208-AFB85CF9974F}">
  <sheetPr codeName="Sheet2">
    <tabColor theme="4" tint="0.59999389629810485"/>
    <pageSetUpPr fitToPage="1"/>
  </sheetPr>
  <dimension ref="A1:AC39"/>
  <sheetViews>
    <sheetView showGridLines="0" showRowColHeaders="0" tabSelected="1" zoomScaleNormal="100" workbookViewId="0">
      <selection sqref="A1:M1"/>
    </sheetView>
  </sheetViews>
  <sheetFormatPr defaultRowHeight="13.5" x14ac:dyDescent="0.4"/>
  <cols>
    <col min="1" max="1" width="1.875" style="92" customWidth="1"/>
    <col min="2" max="28" width="2.75" style="92" customWidth="1"/>
    <col min="29" max="29" width="3.625" style="92" customWidth="1"/>
    <col min="30" max="58" width="2.75" style="92" customWidth="1"/>
    <col min="59" max="16384" width="9" style="92"/>
  </cols>
  <sheetData>
    <row r="1" spans="1:29" s="104" customFormat="1" ht="18.75" customHeight="1" x14ac:dyDescent="0.4">
      <c r="A1" s="325" t="s">
        <v>635</v>
      </c>
      <c r="B1" s="325"/>
      <c r="C1" s="325"/>
      <c r="D1" s="325"/>
      <c r="E1" s="325"/>
      <c r="F1" s="325"/>
      <c r="G1" s="325"/>
      <c r="H1" s="325"/>
      <c r="I1" s="325"/>
      <c r="J1" s="325"/>
      <c r="K1" s="325"/>
      <c r="L1" s="325"/>
      <c r="M1" s="325"/>
      <c r="N1" s="103"/>
      <c r="O1" s="103"/>
      <c r="P1" s="326" t="s">
        <v>341</v>
      </c>
      <c r="Q1" s="326"/>
      <c r="R1" s="326"/>
      <c r="S1" s="326"/>
      <c r="T1" s="326"/>
      <c r="U1" s="326"/>
      <c r="V1" s="326"/>
      <c r="W1" s="326"/>
      <c r="X1" s="326"/>
      <c r="Y1" s="326"/>
      <c r="Z1" s="326"/>
      <c r="AA1" s="326"/>
      <c r="AB1" s="326"/>
      <c r="AC1" s="326"/>
    </row>
    <row r="2" spans="1:29" s="94" customFormat="1" ht="33.75" customHeight="1" x14ac:dyDescent="0.3">
      <c r="A2" s="330" t="s">
        <v>663</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row>
    <row r="3" spans="1:29" ht="36" customHeight="1" x14ac:dyDescent="0.4">
      <c r="A3" s="331" t="s">
        <v>209</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row>
    <row r="4" spans="1:29" ht="27" customHeight="1" x14ac:dyDescent="0.4">
      <c r="A4" s="328" t="s">
        <v>315</v>
      </c>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row>
    <row r="5" spans="1:29" ht="114.75" customHeight="1" x14ac:dyDescent="0.4"/>
    <row r="6" spans="1:29" s="93" customFormat="1" ht="60.75" customHeight="1" x14ac:dyDescent="0.4">
      <c r="A6" s="329" t="s">
        <v>316</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row>
    <row r="7" spans="1:29" s="93" customFormat="1" ht="60.75" customHeight="1" x14ac:dyDescent="0.4">
      <c r="A7" s="329" t="s">
        <v>317</v>
      </c>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row>
    <row r="9" spans="1:29" ht="18" customHeight="1" x14ac:dyDescent="0.4"/>
    <row r="10" spans="1:29" s="97" customFormat="1" ht="14.25" customHeight="1" x14ac:dyDescent="0.4">
      <c r="A10" s="96" t="s">
        <v>318</v>
      </c>
      <c r="B10" s="96"/>
      <c r="C10" s="96"/>
      <c r="D10" s="96"/>
      <c r="E10" s="96"/>
      <c r="F10" s="96"/>
      <c r="G10" s="96"/>
      <c r="H10" s="96"/>
      <c r="I10" s="96"/>
      <c r="J10" s="96"/>
      <c r="K10" s="96"/>
      <c r="L10" s="96"/>
      <c r="M10" s="96"/>
    </row>
    <row r="11" spans="1:29" s="97" customFormat="1" ht="14.25" customHeight="1" x14ac:dyDescent="0.4">
      <c r="A11" s="96"/>
      <c r="B11" s="96"/>
      <c r="C11" s="96"/>
      <c r="D11" s="96"/>
      <c r="E11" s="96"/>
      <c r="F11" s="96"/>
      <c r="G11" s="96"/>
      <c r="H11" s="96"/>
      <c r="I11" s="96"/>
      <c r="J11" s="96"/>
      <c r="K11" s="96"/>
      <c r="L11" s="96"/>
      <c r="M11" s="96"/>
    </row>
    <row r="12" spans="1:29" s="97" customFormat="1" ht="14.25" customHeight="1" x14ac:dyDescent="0.4">
      <c r="A12" s="327" t="s">
        <v>334</v>
      </c>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row>
    <row r="13" spans="1:29" s="97" customFormat="1" ht="14.25" customHeight="1" x14ac:dyDescent="0.4">
      <c r="A13" s="327"/>
      <c r="B13" s="327"/>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row>
    <row r="14" spans="1:29" s="97" customFormat="1" ht="14.25" customHeight="1" x14ac:dyDescent="0.4">
      <c r="A14" s="327"/>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row>
    <row r="15" spans="1:29" s="97" customFormat="1" ht="14.25" customHeight="1" x14ac:dyDescent="0.4">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row>
    <row r="16" spans="1:29" s="97" customFormat="1" ht="14.25" customHeight="1" x14ac:dyDescent="0.4">
      <c r="A16" s="327" t="s">
        <v>321</v>
      </c>
      <c r="B16" s="327"/>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row>
    <row r="17" spans="1:29" s="97" customFormat="1" ht="14.25" customHeight="1" x14ac:dyDescent="0.4">
      <c r="A17" s="327"/>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row>
    <row r="18" spans="1:29" s="97" customFormat="1" ht="14.25" customHeight="1" x14ac:dyDescent="0.4">
      <c r="A18" s="327"/>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row>
    <row r="19" spans="1:29" s="97" customFormat="1" ht="14.25" customHeight="1" x14ac:dyDescent="0.4">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row>
    <row r="20" spans="1:29" s="97" customFormat="1" ht="14.25" customHeight="1" x14ac:dyDescent="0.4">
      <c r="A20" s="327" t="s">
        <v>320</v>
      </c>
      <c r="B20" s="327"/>
      <c r="C20" s="327"/>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row>
    <row r="21" spans="1:29" s="97" customFormat="1" ht="14.25" customHeight="1" x14ac:dyDescent="0.4">
      <c r="A21" s="327"/>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row>
    <row r="22" spans="1:29" s="97" customFormat="1" ht="14.25" customHeight="1" x14ac:dyDescent="0.4">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row>
    <row r="23" spans="1:29" s="97" customFormat="1" ht="14.25" customHeight="1" x14ac:dyDescent="0.4">
      <c r="A23" s="327" t="s">
        <v>638</v>
      </c>
      <c r="B23" s="327"/>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row>
    <row r="24" spans="1:29" s="97" customFormat="1" ht="14.25" customHeight="1" x14ac:dyDescent="0.4">
      <c r="A24" s="327"/>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row>
    <row r="25" spans="1:29" s="97" customFormat="1" ht="14.25" customHeight="1" x14ac:dyDescent="0.4">
      <c r="A25" s="327"/>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row>
    <row r="26" spans="1:29" s="97" customFormat="1" ht="14.25" customHeight="1" x14ac:dyDescent="0.4">
      <c r="A26" s="327"/>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row>
    <row r="27" spans="1:29" s="97" customFormat="1" ht="28.5" customHeight="1" x14ac:dyDescent="0.4">
      <c r="A27" s="95"/>
      <c r="B27" s="332" t="s">
        <v>434</v>
      </c>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row>
    <row r="28" spans="1:29" s="97" customFormat="1" ht="14.25" customHeight="1" x14ac:dyDescent="0.4">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row>
    <row r="29" spans="1:29" s="97" customFormat="1" ht="14.25" customHeight="1" x14ac:dyDescent="0.4">
      <c r="A29" s="327" t="s">
        <v>339</v>
      </c>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row>
    <row r="30" spans="1:29" s="97" customFormat="1" ht="14.25" customHeight="1" x14ac:dyDescent="0.4">
      <c r="A30" s="327"/>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row>
    <row r="31" spans="1:29" s="97" customFormat="1" ht="14.25" customHeight="1" x14ac:dyDescent="0.4">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row>
    <row r="32" spans="1:29" s="97" customFormat="1" ht="14.25" customHeight="1" x14ac:dyDescent="0.4">
      <c r="A32" s="327" t="s">
        <v>639</v>
      </c>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row>
    <row r="33" spans="1:29" s="97" customFormat="1" ht="14.25" customHeight="1" x14ac:dyDescent="0.4">
      <c r="A33" s="327"/>
      <c r="B33" s="327"/>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row>
    <row r="34" spans="1:29" s="97" customFormat="1" ht="27" customHeight="1" x14ac:dyDescent="0.4">
      <c r="A34" s="327"/>
      <c r="B34" s="327"/>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row>
    <row r="35" spans="1:29" ht="12.75" customHeight="1" x14ac:dyDescent="0.4"/>
    <row r="36" spans="1:29" ht="12.75" customHeight="1" x14ac:dyDescent="0.4">
      <c r="C36" s="99"/>
    </row>
    <row r="37" spans="1:29" ht="12.75" customHeight="1" x14ac:dyDescent="0.4"/>
    <row r="38" spans="1:29" ht="12.75" customHeight="1" x14ac:dyDescent="0.4"/>
    <row r="39" spans="1:29" ht="12.75" customHeight="1" x14ac:dyDescent="0.4"/>
  </sheetData>
  <sheetProtection algorithmName="SHA-512" hashValue="vMd0jhWAeUMEiSoHa2Aei32d6zqF3SgmRyHhFx2xTBkkkDn3LHZFSpo/jHxmKXvZQdzLo0AjzRnCaKfUptaFiw==" saltValue="r7/fLRrhe4MVLuW+335tbw==" spinCount="100000" sheet="1" objects="1" scenarios="1"/>
  <mergeCells count="14">
    <mergeCell ref="A1:M1"/>
    <mergeCell ref="P1:AC1"/>
    <mergeCell ref="A32:AC34"/>
    <mergeCell ref="A4:AC4"/>
    <mergeCell ref="A6:AC6"/>
    <mergeCell ref="A7:AC7"/>
    <mergeCell ref="A12:AC14"/>
    <mergeCell ref="A16:AC18"/>
    <mergeCell ref="A20:AC21"/>
    <mergeCell ref="A29:AC30"/>
    <mergeCell ref="A23:AC26"/>
    <mergeCell ref="A2:AC2"/>
    <mergeCell ref="A3:AC3"/>
    <mergeCell ref="B27:AC27"/>
  </mergeCells>
  <phoneticPr fontId="1"/>
  <pageMargins left="0.70866141732283472"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C76B-0B2C-4609-B6FC-A3FEB25F894A}">
  <sheetPr codeName="Sheet3">
    <tabColor theme="4" tint="0.59999389629810485"/>
    <pageSetUpPr fitToPage="1"/>
  </sheetPr>
  <dimension ref="A1:AS91"/>
  <sheetViews>
    <sheetView showGridLines="0" zoomScaleNormal="100" workbookViewId="0">
      <selection sqref="A1:P1"/>
    </sheetView>
  </sheetViews>
  <sheetFormatPr defaultRowHeight="13.5" x14ac:dyDescent="0.4"/>
  <cols>
    <col min="1" max="1" width="1.875" style="92" customWidth="1"/>
    <col min="2" max="2" width="2.75" style="92" customWidth="1"/>
    <col min="3" max="36" width="2.125" style="92" customWidth="1"/>
    <col min="37" max="37" width="2.625" style="92" customWidth="1"/>
    <col min="38" max="38" width="3.125" style="92" customWidth="1"/>
    <col min="39" max="39" width="2.125" style="92" customWidth="1"/>
    <col min="40" max="58" width="2.75" style="92" customWidth="1"/>
    <col min="59" max="16384" width="9" style="92"/>
  </cols>
  <sheetData>
    <row r="1" spans="1:38" s="97" customFormat="1" ht="18.75" customHeight="1" x14ac:dyDescent="0.4">
      <c r="A1" s="325" t="s">
        <v>636</v>
      </c>
      <c r="B1" s="325"/>
      <c r="C1" s="325"/>
      <c r="D1" s="325"/>
      <c r="E1" s="325"/>
      <c r="F1" s="325"/>
      <c r="G1" s="325"/>
      <c r="H1" s="325"/>
      <c r="I1" s="325"/>
      <c r="J1" s="325"/>
      <c r="K1" s="325"/>
      <c r="L1" s="325"/>
      <c r="M1" s="325"/>
      <c r="N1" s="325"/>
      <c r="O1" s="325"/>
      <c r="P1" s="325"/>
      <c r="Q1" s="100"/>
      <c r="R1" s="100"/>
      <c r="S1" s="100"/>
      <c r="T1" s="333" t="s">
        <v>341</v>
      </c>
      <c r="U1" s="333"/>
      <c r="V1" s="333"/>
      <c r="W1" s="333"/>
      <c r="X1" s="333"/>
      <c r="Y1" s="333"/>
      <c r="Z1" s="333"/>
      <c r="AA1" s="333"/>
      <c r="AB1" s="333"/>
      <c r="AC1" s="333"/>
      <c r="AD1" s="333"/>
      <c r="AE1" s="333"/>
      <c r="AF1" s="333"/>
      <c r="AG1" s="333"/>
      <c r="AH1" s="333"/>
      <c r="AI1" s="333"/>
      <c r="AJ1" s="333"/>
      <c r="AK1" s="333"/>
    </row>
    <row r="2" spans="1:38" s="97" customFormat="1" ht="13.5" customHeight="1" x14ac:dyDescent="0.4">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row>
    <row r="3" spans="1:38" s="102" customFormat="1" ht="13.5" customHeight="1" x14ac:dyDescent="0.4">
      <c r="A3" s="334" t="s">
        <v>322</v>
      </c>
      <c r="B3" s="334"/>
      <c r="C3" s="334"/>
      <c r="D3" s="334"/>
      <c r="E3" s="334"/>
      <c r="F3" s="334"/>
      <c r="G3" s="334"/>
      <c r="H3" s="334"/>
      <c r="I3" s="334"/>
      <c r="J3" s="334"/>
      <c r="K3" s="334"/>
      <c r="L3" s="101"/>
      <c r="M3" s="101"/>
      <c r="N3" s="101"/>
      <c r="O3" s="101"/>
      <c r="P3" s="101"/>
      <c r="Q3" s="101"/>
      <c r="R3" s="101"/>
      <c r="S3" s="101"/>
      <c r="T3" s="101"/>
      <c r="U3" s="101"/>
      <c r="V3" s="101"/>
      <c r="W3" s="101"/>
      <c r="X3" s="101"/>
      <c r="Y3" s="101"/>
      <c r="Z3" s="101"/>
      <c r="AA3" s="101"/>
      <c r="AB3" s="101"/>
      <c r="AC3" s="101"/>
    </row>
    <row r="4" spans="1:38" s="99" customFormat="1" ht="12" customHeight="1" x14ac:dyDescent="0.4">
      <c r="B4" s="332" t="s">
        <v>640</v>
      </c>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105"/>
    </row>
    <row r="5" spans="1:38" s="99" customFormat="1" ht="12" customHeight="1" x14ac:dyDescent="0.4">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105"/>
    </row>
    <row r="6" spans="1:38" s="99" customFormat="1" ht="12" customHeight="1" x14ac:dyDescent="0.4">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105"/>
    </row>
    <row r="7" spans="1:38" s="99" customFormat="1" ht="12" customHeight="1" x14ac:dyDescent="0.4">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105"/>
    </row>
    <row r="8" spans="1:38" s="99" customFormat="1" ht="12" customHeight="1" x14ac:dyDescent="0.4">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105"/>
    </row>
    <row r="9" spans="1:38" s="99" customFormat="1" ht="13.5" customHeight="1" x14ac:dyDescent="0.4">
      <c r="B9" s="98"/>
      <c r="C9" s="98"/>
      <c r="D9" s="98"/>
      <c r="E9" s="98"/>
      <c r="F9" s="98"/>
      <c r="G9" s="98"/>
      <c r="H9" s="98"/>
      <c r="I9" s="98"/>
      <c r="J9" s="98"/>
      <c r="K9" s="98"/>
      <c r="L9" s="98"/>
      <c r="M9" s="98"/>
      <c r="N9" s="98"/>
      <c r="O9" s="98"/>
      <c r="P9" s="98"/>
      <c r="Q9" s="98"/>
      <c r="R9" s="98"/>
      <c r="S9" s="98"/>
      <c r="T9" s="98"/>
      <c r="U9" s="98"/>
      <c r="V9" s="98"/>
      <c r="W9" s="98"/>
      <c r="X9" s="98"/>
      <c r="Y9" s="269"/>
      <c r="Z9" s="98"/>
      <c r="AA9" s="98"/>
      <c r="AB9" s="98"/>
      <c r="AC9" s="98"/>
    </row>
    <row r="10" spans="1:38" s="102" customFormat="1" ht="13.5" customHeight="1" x14ac:dyDescent="0.4">
      <c r="A10" s="102" t="s">
        <v>323</v>
      </c>
    </row>
    <row r="11" spans="1:38" s="99" customFormat="1" ht="13.5" customHeight="1" x14ac:dyDescent="0.4">
      <c r="B11" s="99" t="s">
        <v>381</v>
      </c>
    </row>
    <row r="12" spans="1:38" s="99" customFormat="1" ht="13.5" customHeight="1" x14ac:dyDescent="0.4">
      <c r="B12" s="99" t="s">
        <v>382</v>
      </c>
    </row>
    <row r="13" spans="1:38" s="99" customFormat="1" ht="13.5" customHeight="1" x14ac:dyDescent="0.4"/>
    <row r="14" spans="1:38" s="102" customFormat="1" ht="13.5" customHeight="1" x14ac:dyDescent="0.4">
      <c r="A14" s="102" t="s">
        <v>324</v>
      </c>
      <c r="H14" s="99" t="s">
        <v>345</v>
      </c>
    </row>
    <row r="15" spans="1:38" s="99" customFormat="1" ht="15.75" customHeight="1" x14ac:dyDescent="0.4">
      <c r="B15" s="99" t="s">
        <v>373</v>
      </c>
    </row>
    <row r="16" spans="1:38" s="99" customFormat="1" ht="13.5" customHeight="1" x14ac:dyDescent="0.4">
      <c r="B16" s="332" t="s">
        <v>716</v>
      </c>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row>
    <row r="17" spans="1:37" s="99" customFormat="1" ht="13.5" customHeight="1" x14ac:dyDescent="0.4">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row>
    <row r="18" spans="1:37" s="99" customFormat="1" ht="13.5" customHeight="1" x14ac:dyDescent="0.4">
      <c r="B18" s="332" t="s">
        <v>372</v>
      </c>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row>
    <row r="19" spans="1:37" s="99" customFormat="1" ht="13.5" customHeight="1" x14ac:dyDescent="0.4"/>
    <row r="20" spans="1:37" s="102" customFormat="1" ht="13.5" customHeight="1" x14ac:dyDescent="0.4">
      <c r="A20" s="102" t="s">
        <v>325</v>
      </c>
    </row>
    <row r="21" spans="1:37" s="99" customFormat="1" ht="13.5" customHeight="1" x14ac:dyDescent="0.4">
      <c r="B21" s="99" t="s">
        <v>641</v>
      </c>
    </row>
    <row r="22" spans="1:37" s="99" customFormat="1" ht="13.5" customHeight="1" x14ac:dyDescent="0.4"/>
    <row r="23" spans="1:37" s="102" customFormat="1" ht="13.5" customHeight="1" x14ac:dyDescent="0.4">
      <c r="A23" s="102" t="s">
        <v>326</v>
      </c>
    </row>
    <row r="24" spans="1:37" s="99" customFormat="1" ht="13.5" customHeight="1" x14ac:dyDescent="0.4">
      <c r="B24" s="332" t="s">
        <v>346</v>
      </c>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row>
    <row r="25" spans="1:37" s="99" customFormat="1" ht="12" customHeight="1" x14ac:dyDescent="0.4">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row>
    <row r="26" spans="1:37" s="99" customFormat="1" ht="13.5" customHeight="1" x14ac:dyDescent="0.4">
      <c r="B26" s="99" t="s">
        <v>327</v>
      </c>
    </row>
    <row r="27" spans="1:37" s="99" customFormat="1" ht="13.5" customHeight="1" x14ac:dyDescent="0.4">
      <c r="G27" s="99" t="s">
        <v>335</v>
      </c>
    </row>
    <row r="28" spans="1:37" s="99" customFormat="1" ht="13.5" customHeight="1" x14ac:dyDescent="0.4">
      <c r="B28" s="99" t="s">
        <v>340</v>
      </c>
    </row>
    <row r="29" spans="1:37" s="99" customFormat="1" ht="13.5" customHeight="1" x14ac:dyDescent="0.4">
      <c r="B29" s="99" t="s">
        <v>380</v>
      </c>
    </row>
    <row r="30" spans="1:37" s="99" customFormat="1" ht="13.5" customHeight="1" x14ac:dyDescent="0.4"/>
    <row r="31" spans="1:37" s="99" customFormat="1" ht="13.5" customHeight="1" x14ac:dyDescent="0.4">
      <c r="A31" s="102" t="s">
        <v>329</v>
      </c>
      <c r="C31" s="102"/>
      <c r="H31" s="99" t="s">
        <v>528</v>
      </c>
    </row>
    <row r="32" spans="1:37" s="99" customFormat="1" ht="13.5" customHeight="1" x14ac:dyDescent="0.4">
      <c r="B32" s="332" t="s">
        <v>336</v>
      </c>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row>
    <row r="33" spans="1:45" s="99" customFormat="1" ht="13.5" customHeight="1" x14ac:dyDescent="0.4">
      <c r="B33" s="238" t="s">
        <v>634</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S33" s="99" t="s">
        <v>705</v>
      </c>
    </row>
    <row r="34" spans="1:45" s="99" customFormat="1" ht="13.5" customHeight="1" x14ac:dyDescent="0.4">
      <c r="B34" s="238"/>
      <c r="C34" s="268" t="s">
        <v>706</v>
      </c>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row>
    <row r="35" spans="1:45" s="99" customFormat="1" ht="13.5" customHeight="1" x14ac:dyDescent="0.4">
      <c r="B35" s="238"/>
      <c r="C35" s="268" t="s">
        <v>704</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row>
    <row r="36" spans="1:45" s="99" customFormat="1" ht="13.5" customHeight="1" x14ac:dyDescent="0.4">
      <c r="A36" s="99" t="s">
        <v>328</v>
      </c>
      <c r="B36" s="99" t="s">
        <v>524</v>
      </c>
    </row>
    <row r="37" spans="1:45" s="99" customFormat="1" ht="13.5" customHeight="1" x14ac:dyDescent="0.4">
      <c r="B37" s="99" t="s">
        <v>526</v>
      </c>
    </row>
    <row r="38" spans="1:45" s="99" customFormat="1" ht="13.5" customHeight="1" x14ac:dyDescent="0.4">
      <c r="B38" s="99" t="s">
        <v>527</v>
      </c>
    </row>
    <row r="39" spans="1:45" s="99" customFormat="1" ht="13.5" customHeight="1" x14ac:dyDescent="0.4">
      <c r="B39" s="332" t="s">
        <v>525</v>
      </c>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row>
    <row r="40" spans="1:45" s="99" customFormat="1" ht="13.5" customHeight="1" x14ac:dyDescent="0.4">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row>
    <row r="41" spans="1:45" s="99" customFormat="1" ht="13.5" customHeight="1" x14ac:dyDescent="0.4"/>
    <row r="42" spans="1:45" s="99" customFormat="1" ht="13.5" customHeight="1" x14ac:dyDescent="0.4">
      <c r="A42" s="102" t="s">
        <v>330</v>
      </c>
    </row>
    <row r="43" spans="1:45" s="99" customFormat="1" ht="13.5" customHeight="1" x14ac:dyDescent="0.4">
      <c r="B43" s="322" t="s">
        <v>748</v>
      </c>
    </row>
    <row r="44" spans="1:45" s="99" customFormat="1" ht="13.5" customHeight="1" x14ac:dyDescent="0.4">
      <c r="B44" s="99" t="s">
        <v>337</v>
      </c>
    </row>
    <row r="45" spans="1:45" s="99" customFormat="1" ht="13.5" customHeight="1" x14ac:dyDescent="0.4">
      <c r="B45" s="99" t="s">
        <v>343</v>
      </c>
    </row>
    <row r="46" spans="1:45" s="99" customFormat="1" ht="13.5" customHeight="1" x14ac:dyDescent="0.4"/>
    <row r="47" spans="1:45" s="99" customFormat="1" ht="13.5" customHeight="1" x14ac:dyDescent="0.4">
      <c r="A47" s="102" t="s">
        <v>331</v>
      </c>
      <c r="H47" s="99" t="s">
        <v>742</v>
      </c>
    </row>
    <row r="48" spans="1:45" s="99" customFormat="1" ht="13.5" customHeight="1" x14ac:dyDescent="0.4">
      <c r="B48" s="99" t="s">
        <v>743</v>
      </c>
    </row>
    <row r="49" spans="1:39" s="99" customFormat="1" ht="13.5" customHeight="1" x14ac:dyDescent="0.4">
      <c r="B49" s="99" t="s">
        <v>344</v>
      </c>
    </row>
    <row r="50" spans="1:39" s="99" customFormat="1" ht="13.5" customHeight="1" x14ac:dyDescent="0.4">
      <c r="B50" s="99" t="s">
        <v>338</v>
      </c>
    </row>
    <row r="51" spans="1:39" s="99" customFormat="1" ht="13.5" customHeight="1" x14ac:dyDescent="0.4"/>
    <row r="52" spans="1:39" s="99" customFormat="1" ht="13.5" customHeight="1" x14ac:dyDescent="0.4">
      <c r="A52" s="102" t="s">
        <v>332</v>
      </c>
      <c r="H52" s="99" t="s">
        <v>746</v>
      </c>
    </row>
    <row r="53" spans="1:39" s="99" customFormat="1" ht="13.5" customHeight="1" x14ac:dyDescent="0.4">
      <c r="B53" s="332" t="s">
        <v>642</v>
      </c>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2"/>
      <c r="AM53" s="332"/>
    </row>
    <row r="54" spans="1:39" s="99" customFormat="1" ht="13.5" customHeight="1" x14ac:dyDescent="0.4">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row>
    <row r="55" spans="1:39" s="99" customFormat="1" ht="13.5" customHeight="1" x14ac:dyDescent="0.4"/>
    <row r="56" spans="1:39" s="99" customFormat="1" ht="13.5" customHeight="1" x14ac:dyDescent="0.4">
      <c r="A56" s="102" t="s">
        <v>707</v>
      </c>
    </row>
    <row r="57" spans="1:39" s="99" customFormat="1" ht="13.5" customHeight="1" x14ac:dyDescent="0.4">
      <c r="B57" s="99" t="s">
        <v>747</v>
      </c>
    </row>
    <row r="58" spans="1:39" s="99" customFormat="1" ht="13.5" customHeight="1" x14ac:dyDescent="0.4">
      <c r="D58" s="99" t="s">
        <v>708</v>
      </c>
    </row>
    <row r="59" spans="1:39" s="99" customFormat="1" ht="13.5" customHeight="1" x14ac:dyDescent="0.4">
      <c r="M59" s="99" t="s">
        <v>709</v>
      </c>
    </row>
    <row r="60" spans="1:39" s="99" customFormat="1" ht="13.5" customHeight="1" x14ac:dyDescent="0.4">
      <c r="C60" s="99" t="s">
        <v>342</v>
      </c>
    </row>
    <row r="61" spans="1:39" s="99" customFormat="1" ht="13.5" customHeight="1" x14ac:dyDescent="0.4"/>
    <row r="62" spans="1:39" s="99" customFormat="1" ht="13.5" customHeight="1" x14ac:dyDescent="0.4">
      <c r="A62" s="102" t="s">
        <v>333</v>
      </c>
    </row>
    <row r="63" spans="1:39" s="99" customFormat="1" ht="13.5" customHeight="1" x14ac:dyDescent="0.4">
      <c r="B63" s="322" t="s">
        <v>664</v>
      </c>
    </row>
    <row r="64" spans="1:39" s="99" customFormat="1" ht="12.75" customHeight="1" x14ac:dyDescent="0.4"/>
    <row r="65" s="99" customFormat="1" ht="12.75" customHeight="1" x14ac:dyDescent="0.4"/>
    <row r="66" s="99" customFormat="1" ht="12.75" customHeight="1" x14ac:dyDescent="0.4"/>
    <row r="67" s="99" customFormat="1" ht="12.75" customHeight="1" x14ac:dyDescent="0.4"/>
    <row r="68" s="99" customFormat="1" ht="12.75" customHeight="1" x14ac:dyDescent="0.4"/>
    <row r="69" s="99" customFormat="1" ht="12.75" customHeight="1" x14ac:dyDescent="0.4"/>
    <row r="70" s="99" customFormat="1" ht="12.75" customHeight="1" x14ac:dyDescent="0.4"/>
    <row r="71" s="99" customFormat="1" ht="12.75" customHeight="1" x14ac:dyDescent="0.4"/>
    <row r="72" s="99" customFormat="1" ht="12.75" customHeight="1" x14ac:dyDescent="0.4"/>
    <row r="73" s="99" customFormat="1" ht="12.75" customHeight="1" x14ac:dyDescent="0.4"/>
    <row r="74" s="99" customFormat="1" ht="12.75" customHeight="1" x14ac:dyDescent="0.4"/>
    <row r="75" s="99" customFormat="1" ht="12.75" customHeight="1" x14ac:dyDescent="0.4"/>
    <row r="76" ht="12.75" customHeight="1" x14ac:dyDescent="0.4"/>
    <row r="77" ht="12.75" customHeight="1" x14ac:dyDescent="0.4"/>
    <row r="78" ht="12.75" customHeight="1" x14ac:dyDescent="0.4"/>
    <row r="79" ht="12.75" customHeight="1" x14ac:dyDescent="0.4"/>
    <row r="80"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sheetData>
  <sheetProtection algorithmName="SHA-512" hashValue="Skc/yDVBWrWU0tm1ve6jLM5S4s7GFECz5lFSX1pA/2Pu5ScVf+RmLTsmA6Eu3Gvmt4AN2su2QYr+iFLz5IYBCg==" saltValue="A2ZF++Ra7lbnrV0OTBof0A==" spinCount="100000" sheet="1" objects="1" scenarios="1"/>
  <mergeCells count="10">
    <mergeCell ref="B39:AM40"/>
    <mergeCell ref="B53:AM54"/>
    <mergeCell ref="B4:AK8"/>
    <mergeCell ref="T1:AK1"/>
    <mergeCell ref="A1:P1"/>
    <mergeCell ref="B16:AK17"/>
    <mergeCell ref="B24:AK25"/>
    <mergeCell ref="B32:AK32"/>
    <mergeCell ref="A3:K3"/>
    <mergeCell ref="B18:AK18"/>
  </mergeCells>
  <phoneticPr fontId="1"/>
  <pageMargins left="0.59055118110236227" right="0.59055118110236227" top="0.59055118110236227" bottom="0.59055118110236227" header="0" footer="0"/>
  <pageSetup paperSize="9" scale="90" fitToWidth="2" pageOrder="overThenDown" orientation="portrait" r:id="rId1"/>
  <rowBreaks count="3" manualBreakCount="3">
    <brk id="1" max="61" man="1"/>
    <brk id="33" max="61" man="1"/>
    <brk id="62" max="61" man="1"/>
  </rowBreaks>
  <colBreaks count="6" manualBreakCount="6">
    <brk id="3" max="62" man="1"/>
    <brk id="37" max="62" man="1"/>
    <brk id="39" max="62" man="1"/>
    <brk id="40" max="62" man="1"/>
    <brk id="42" max="1048575" man="1"/>
    <brk id="60" max="6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4B35E-A4FF-4610-A2C7-DD3C7C766CE4}">
  <sheetPr codeName="Sheet1">
    <tabColor theme="4" tint="0.59999389629810485"/>
    <pageSetUpPr fitToPage="1"/>
  </sheetPr>
  <dimension ref="A1:BT151"/>
  <sheetViews>
    <sheetView showGridLines="0" showRowColHeaders="0" zoomScaleNormal="100" workbookViewId="0">
      <selection sqref="A1:AI1"/>
    </sheetView>
  </sheetViews>
  <sheetFormatPr defaultRowHeight="13.5" x14ac:dyDescent="0.4"/>
  <cols>
    <col min="1" max="68" width="2.375" style="126" customWidth="1"/>
    <col min="69" max="16384" width="9" style="126"/>
  </cols>
  <sheetData>
    <row r="1" spans="1:72" s="42" customFormat="1" x14ac:dyDescent="0.4">
      <c r="A1" s="335" t="s">
        <v>744</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row>
    <row r="2" spans="1:72" s="42" customFormat="1" ht="18.75" customHeight="1" x14ac:dyDescent="0.4">
      <c r="A2" s="323" t="s">
        <v>749</v>
      </c>
      <c r="H2" s="338" t="s">
        <v>750</v>
      </c>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row>
    <row r="3" spans="1:72" s="127" customFormat="1" ht="9" customHeight="1" x14ac:dyDescent="0.4"/>
    <row r="4" spans="1:72" s="127" customFormat="1" ht="17.25" customHeight="1" x14ac:dyDescent="0.4">
      <c r="B4" s="130" t="s">
        <v>403</v>
      </c>
    </row>
    <row r="5" spans="1:72" s="129" customFormat="1" ht="12" customHeight="1" x14ac:dyDescent="0.4">
      <c r="AA5" s="129" t="s">
        <v>712</v>
      </c>
    </row>
    <row r="6" spans="1:72" s="128" customFormat="1" ht="12" customHeight="1" x14ac:dyDescent="0.4"/>
    <row r="7" spans="1:72" s="128" customFormat="1" ht="12" customHeight="1" x14ac:dyDescent="0.4"/>
    <row r="8" spans="1:72" s="128" customFormat="1" ht="12" customHeight="1" x14ac:dyDescent="0.4"/>
    <row r="9" spans="1:72" s="128" customFormat="1" ht="12" customHeight="1" x14ac:dyDescent="0.4"/>
    <row r="10" spans="1:72" s="128" customFormat="1" ht="12" customHeight="1" x14ac:dyDescent="0.4">
      <c r="AD10" s="128" t="s">
        <v>399</v>
      </c>
    </row>
    <row r="11" spans="1:72" s="128" customFormat="1" ht="12" customHeight="1" x14ac:dyDescent="0.4">
      <c r="A11" s="336" t="s">
        <v>396</v>
      </c>
      <c r="B11" s="336"/>
      <c r="C11" s="336"/>
      <c r="D11" s="336"/>
      <c r="E11" s="336"/>
      <c r="F11" s="336"/>
      <c r="G11" s="336"/>
      <c r="AD11" s="128" t="s">
        <v>393</v>
      </c>
    </row>
    <row r="12" spans="1:72" s="128" customFormat="1" ht="12" customHeight="1" x14ac:dyDescent="0.4">
      <c r="A12" s="336"/>
      <c r="B12" s="336"/>
      <c r="C12" s="336"/>
      <c r="D12" s="336"/>
      <c r="E12" s="336"/>
      <c r="F12" s="336"/>
      <c r="G12" s="336"/>
      <c r="AD12" s="336" t="s">
        <v>398</v>
      </c>
      <c r="AE12" s="336"/>
      <c r="AF12" s="336"/>
      <c r="AG12" s="336"/>
      <c r="AH12" s="336"/>
      <c r="AI12" s="336"/>
      <c r="AJ12" s="336"/>
    </row>
    <row r="13" spans="1:72" s="128" customFormat="1" ht="12" customHeight="1" x14ac:dyDescent="0.4">
      <c r="AD13" s="336"/>
      <c r="AE13" s="336"/>
      <c r="AF13" s="336"/>
      <c r="AG13" s="336"/>
      <c r="AH13" s="336"/>
      <c r="AI13" s="336"/>
      <c r="AJ13" s="336"/>
    </row>
    <row r="14" spans="1:72" s="128" customFormat="1" ht="12" customHeight="1" x14ac:dyDescent="0.4">
      <c r="AD14" s="337" t="s">
        <v>397</v>
      </c>
      <c r="AE14" s="337"/>
      <c r="AF14" s="337"/>
      <c r="AG14" s="337"/>
      <c r="AH14" s="337"/>
      <c r="AI14" s="337"/>
      <c r="AJ14" s="337"/>
    </row>
    <row r="15" spans="1:72" s="128" customFormat="1" ht="12" customHeight="1" x14ac:dyDescent="0.4">
      <c r="AD15" s="337"/>
      <c r="AE15" s="337"/>
      <c r="AF15" s="337"/>
      <c r="AG15" s="337"/>
      <c r="AH15" s="337"/>
      <c r="AI15" s="337"/>
      <c r="AJ15" s="337"/>
    </row>
    <row r="16" spans="1:72" s="128" customFormat="1" ht="12" customHeight="1" x14ac:dyDescent="0.4">
      <c r="A16" s="128" t="s">
        <v>394</v>
      </c>
      <c r="AD16" s="337"/>
      <c r="AE16" s="337"/>
      <c r="AF16" s="337"/>
      <c r="AG16" s="337"/>
      <c r="AH16" s="337"/>
      <c r="AI16" s="337"/>
      <c r="AJ16" s="337"/>
    </row>
    <row r="17" spans="1:36" s="128" customFormat="1" ht="12" customHeight="1" x14ac:dyDescent="0.4">
      <c r="AD17" s="337"/>
      <c r="AE17" s="337"/>
      <c r="AF17" s="337"/>
      <c r="AG17" s="337"/>
      <c r="AH17" s="337"/>
      <c r="AI17" s="337"/>
      <c r="AJ17" s="337"/>
    </row>
    <row r="18" spans="1:36" s="128" customFormat="1" ht="12" customHeight="1" x14ac:dyDescent="0.4">
      <c r="A18" s="337" t="s">
        <v>395</v>
      </c>
      <c r="B18" s="337"/>
      <c r="C18" s="337"/>
      <c r="D18" s="337"/>
      <c r="E18" s="337"/>
      <c r="F18" s="337"/>
      <c r="G18" s="337"/>
    </row>
    <row r="19" spans="1:36" s="128" customFormat="1" ht="12" customHeight="1" x14ac:dyDescent="0.4">
      <c r="A19" s="337"/>
      <c r="B19" s="337"/>
      <c r="C19" s="337"/>
      <c r="D19" s="337"/>
      <c r="E19" s="337"/>
      <c r="F19" s="337"/>
      <c r="G19" s="337"/>
    </row>
    <row r="20" spans="1:36" s="128" customFormat="1" ht="12" customHeight="1" x14ac:dyDescent="0.4">
      <c r="AD20" s="336" t="s">
        <v>401</v>
      </c>
      <c r="AE20" s="336"/>
      <c r="AF20" s="336"/>
      <c r="AG20" s="336"/>
      <c r="AH20" s="336"/>
      <c r="AI20" s="336"/>
      <c r="AJ20" s="336"/>
    </row>
    <row r="21" spans="1:36" s="128" customFormat="1" ht="12" customHeight="1" x14ac:dyDescent="0.4">
      <c r="A21" s="128" t="s">
        <v>400</v>
      </c>
      <c r="AD21" s="336"/>
      <c r="AE21" s="336"/>
      <c r="AF21" s="336"/>
      <c r="AG21" s="336"/>
      <c r="AH21" s="336"/>
      <c r="AI21" s="336"/>
      <c r="AJ21" s="336"/>
    </row>
    <row r="22" spans="1:36" s="128" customFormat="1" ht="12" customHeight="1" x14ac:dyDescent="0.4">
      <c r="AD22" s="336"/>
      <c r="AE22" s="336"/>
      <c r="AF22" s="336"/>
      <c r="AG22" s="336"/>
      <c r="AH22" s="336"/>
      <c r="AI22" s="336"/>
      <c r="AJ22" s="336"/>
    </row>
    <row r="23" spans="1:36" s="128" customFormat="1" ht="12" customHeight="1" x14ac:dyDescent="0.4">
      <c r="AD23" s="336"/>
      <c r="AE23" s="336"/>
      <c r="AF23" s="336"/>
      <c r="AG23" s="336"/>
      <c r="AH23" s="336"/>
      <c r="AI23" s="336"/>
      <c r="AJ23" s="336"/>
    </row>
    <row r="24" spans="1:36" s="128" customFormat="1" ht="12" customHeight="1" x14ac:dyDescent="0.4">
      <c r="A24" s="337" t="s">
        <v>438</v>
      </c>
      <c r="B24" s="337"/>
      <c r="C24" s="337"/>
      <c r="D24" s="337"/>
      <c r="E24" s="337"/>
      <c r="F24" s="337"/>
      <c r="G24" s="337"/>
    </row>
    <row r="25" spans="1:36" s="128" customFormat="1" ht="12" customHeight="1" x14ac:dyDescent="0.4">
      <c r="A25" s="337"/>
      <c r="B25" s="337"/>
      <c r="C25" s="337"/>
      <c r="D25" s="337"/>
      <c r="E25" s="337"/>
      <c r="F25" s="337"/>
      <c r="G25" s="337"/>
      <c r="AD25" s="128" t="s">
        <v>402</v>
      </c>
    </row>
    <row r="26" spans="1:36" s="128" customFormat="1" ht="12" customHeight="1" x14ac:dyDescent="0.4">
      <c r="A26" s="337"/>
      <c r="B26" s="337"/>
      <c r="C26" s="337"/>
      <c r="D26" s="337"/>
      <c r="E26" s="337"/>
      <c r="F26" s="337"/>
      <c r="G26" s="337"/>
    </row>
    <row r="27" spans="1:36" s="128" customFormat="1" ht="12" customHeight="1" x14ac:dyDescent="0.4">
      <c r="A27" s="337"/>
      <c r="B27" s="337"/>
      <c r="C27" s="337"/>
      <c r="D27" s="337"/>
      <c r="E27" s="337"/>
      <c r="F27" s="337"/>
      <c r="G27" s="337"/>
      <c r="AD27" s="337" t="s">
        <v>437</v>
      </c>
      <c r="AE27" s="337"/>
      <c r="AF27" s="337"/>
      <c r="AG27" s="337"/>
      <c r="AH27" s="337"/>
      <c r="AI27" s="337"/>
      <c r="AJ27" s="337"/>
    </row>
    <row r="28" spans="1:36" s="128" customFormat="1" ht="12" customHeight="1" x14ac:dyDescent="0.4">
      <c r="AD28" s="337"/>
      <c r="AE28" s="337"/>
      <c r="AF28" s="337"/>
      <c r="AG28" s="337"/>
      <c r="AH28" s="337"/>
      <c r="AI28" s="337"/>
      <c r="AJ28" s="337"/>
    </row>
    <row r="29" spans="1:36" s="128" customFormat="1" ht="12" customHeight="1" x14ac:dyDescent="0.4">
      <c r="A29" s="336" t="s">
        <v>435</v>
      </c>
      <c r="B29" s="336"/>
      <c r="C29" s="336"/>
      <c r="D29" s="336"/>
      <c r="E29" s="336"/>
      <c r="F29" s="336"/>
      <c r="G29" s="336"/>
    </row>
    <row r="30" spans="1:36" s="128" customFormat="1" ht="12" customHeight="1" x14ac:dyDescent="0.4">
      <c r="A30" s="336"/>
      <c r="B30" s="336"/>
      <c r="C30" s="336"/>
      <c r="D30" s="336"/>
      <c r="E30" s="336"/>
      <c r="F30" s="336"/>
      <c r="G30" s="336"/>
    </row>
    <row r="31" spans="1:36" s="128" customFormat="1" ht="12" customHeight="1" x14ac:dyDescent="0.4"/>
    <row r="32" spans="1:36" s="128" customFormat="1" ht="12" customHeight="1" x14ac:dyDescent="0.4"/>
    <row r="33" spans="1:36" s="128" customFormat="1" ht="12" customHeight="1" x14ac:dyDescent="0.4">
      <c r="A33" s="336" t="s">
        <v>404</v>
      </c>
      <c r="B33" s="336"/>
      <c r="C33" s="336"/>
      <c r="D33" s="336"/>
      <c r="E33" s="336"/>
      <c r="F33" s="336"/>
      <c r="G33" s="336"/>
      <c r="AD33" s="337" t="s">
        <v>430</v>
      </c>
      <c r="AE33" s="337"/>
      <c r="AF33" s="337"/>
      <c r="AG33" s="337"/>
      <c r="AH33" s="337"/>
      <c r="AI33" s="337"/>
      <c r="AJ33" s="337"/>
    </row>
    <row r="34" spans="1:36" s="128" customFormat="1" ht="12" customHeight="1" x14ac:dyDescent="0.4">
      <c r="A34" s="336"/>
      <c r="B34" s="336"/>
      <c r="C34" s="336"/>
      <c r="D34" s="336"/>
      <c r="E34" s="336"/>
      <c r="F34" s="336"/>
      <c r="G34" s="336"/>
      <c r="AD34" s="337"/>
      <c r="AE34" s="337"/>
      <c r="AF34" s="337"/>
      <c r="AG34" s="337"/>
      <c r="AH34" s="337"/>
      <c r="AI34" s="337"/>
      <c r="AJ34" s="337"/>
    </row>
    <row r="35" spans="1:36" s="128" customFormat="1" ht="12" customHeight="1" x14ac:dyDescent="0.4">
      <c r="A35" s="350" t="s">
        <v>407</v>
      </c>
      <c r="B35" s="350"/>
      <c r="C35" s="350"/>
      <c r="D35" s="350"/>
      <c r="E35" s="350"/>
      <c r="F35" s="350"/>
      <c r="AD35" s="337"/>
      <c r="AE35" s="337"/>
      <c r="AF35" s="337"/>
      <c r="AG35" s="337"/>
      <c r="AH35" s="337"/>
      <c r="AI35" s="337"/>
      <c r="AJ35" s="337"/>
    </row>
    <row r="36" spans="1:36" s="128" customFormat="1" ht="12" customHeight="1" x14ac:dyDescent="0.4">
      <c r="A36" s="351" t="s">
        <v>431</v>
      </c>
      <c r="B36" s="351"/>
      <c r="C36" s="351"/>
      <c r="D36" s="351"/>
      <c r="E36" s="351"/>
      <c r="F36" s="351"/>
      <c r="G36" s="351"/>
      <c r="AD36" s="337"/>
      <c r="AE36" s="337"/>
      <c r="AF36" s="337"/>
      <c r="AG36" s="337"/>
      <c r="AH36" s="337"/>
      <c r="AI36" s="337"/>
      <c r="AJ36" s="337"/>
    </row>
    <row r="37" spans="1:36" s="128" customFormat="1" ht="12" customHeight="1" x14ac:dyDescent="0.15">
      <c r="A37" s="351"/>
      <c r="B37" s="351"/>
      <c r="C37" s="351"/>
      <c r="D37" s="351"/>
      <c r="E37" s="351"/>
      <c r="F37" s="351"/>
      <c r="G37" s="351"/>
      <c r="AE37" s="137" t="s">
        <v>433</v>
      </c>
    </row>
    <row r="38" spans="1:36" s="128" customFormat="1" ht="12" customHeight="1" x14ac:dyDescent="0.4">
      <c r="A38" s="351"/>
      <c r="B38" s="351"/>
      <c r="C38" s="351"/>
      <c r="D38" s="351"/>
      <c r="E38" s="351"/>
      <c r="F38" s="351"/>
      <c r="G38" s="351"/>
      <c r="AE38" s="138" t="s">
        <v>436</v>
      </c>
    </row>
    <row r="39" spans="1:36" s="128" customFormat="1" ht="12" customHeight="1" x14ac:dyDescent="0.4">
      <c r="A39" s="351"/>
      <c r="B39" s="351"/>
      <c r="C39" s="351"/>
      <c r="D39" s="351"/>
      <c r="E39" s="351"/>
      <c r="F39" s="351"/>
      <c r="G39" s="351"/>
    </row>
    <row r="40" spans="1:36" s="128" customFormat="1" ht="12" customHeight="1" x14ac:dyDescent="0.4">
      <c r="A40" s="337" t="s">
        <v>432</v>
      </c>
      <c r="B40" s="337"/>
      <c r="C40" s="337"/>
      <c r="D40" s="337"/>
      <c r="E40" s="337"/>
      <c r="F40" s="337"/>
      <c r="G40" s="337"/>
      <c r="AD40" s="128" t="s">
        <v>405</v>
      </c>
    </row>
    <row r="41" spans="1:36" s="128" customFormat="1" ht="12" customHeight="1" x14ac:dyDescent="0.4">
      <c r="A41" s="337"/>
      <c r="B41" s="337"/>
      <c r="C41" s="337"/>
      <c r="D41" s="337"/>
      <c r="E41" s="337"/>
      <c r="F41" s="337"/>
      <c r="G41" s="337"/>
      <c r="AD41" s="128" t="s">
        <v>710</v>
      </c>
    </row>
    <row r="42" spans="1:36" s="128" customFormat="1" ht="12" customHeight="1" x14ac:dyDescent="0.4">
      <c r="A42" s="337"/>
      <c r="B42" s="337"/>
      <c r="C42" s="337"/>
      <c r="D42" s="337"/>
      <c r="E42" s="337"/>
      <c r="F42" s="337"/>
      <c r="G42" s="337"/>
    </row>
    <row r="43" spans="1:36" s="128" customFormat="1" ht="12" customHeight="1" x14ac:dyDescent="0.4">
      <c r="A43" s="337"/>
      <c r="B43" s="337"/>
      <c r="C43" s="337"/>
      <c r="D43" s="337"/>
      <c r="E43" s="337"/>
      <c r="F43" s="337"/>
      <c r="G43" s="337"/>
      <c r="AD43" s="128" t="s">
        <v>406</v>
      </c>
    </row>
    <row r="44" spans="1:36" s="128" customFormat="1" ht="12" customHeight="1" x14ac:dyDescent="0.4">
      <c r="AD44" s="128" t="s">
        <v>711</v>
      </c>
    </row>
    <row r="45" spans="1:36" s="128" customFormat="1" ht="12" customHeight="1" x14ac:dyDescent="0.4"/>
    <row r="46" spans="1:36" s="128" customFormat="1" ht="14.25" customHeight="1" x14ac:dyDescent="0.4">
      <c r="A46" s="145" t="s">
        <v>408</v>
      </c>
      <c r="J46" s="146" t="s">
        <v>424</v>
      </c>
    </row>
    <row r="47" spans="1:36" s="128" customFormat="1" ht="12" customHeight="1" x14ac:dyDescent="0.4">
      <c r="B47" s="131" t="s">
        <v>412</v>
      </c>
    </row>
    <row r="48" spans="1:36" s="128" customFormat="1" ht="12" customHeight="1" x14ac:dyDescent="0.4">
      <c r="C48" s="128" t="s">
        <v>440</v>
      </c>
      <c r="V48" s="343" t="s">
        <v>643</v>
      </c>
      <c r="W48" s="344"/>
      <c r="X48" s="344"/>
      <c r="Y48" s="344"/>
      <c r="Z48" s="344"/>
      <c r="AA48" s="344"/>
      <c r="AB48" s="344"/>
      <c r="AC48" s="344"/>
      <c r="AD48" s="344"/>
      <c r="AE48" s="344"/>
      <c r="AF48" s="344"/>
      <c r="AG48" s="344"/>
      <c r="AH48" s="344"/>
      <c r="AI48" s="344"/>
      <c r="AJ48" s="345"/>
    </row>
    <row r="49" spans="2:36" s="128" customFormat="1" ht="12" customHeight="1" x14ac:dyDescent="0.4">
      <c r="C49" s="128" t="s">
        <v>441</v>
      </c>
      <c r="V49" s="346"/>
      <c r="W49" s="347"/>
      <c r="X49" s="347"/>
      <c r="Y49" s="347"/>
      <c r="Z49" s="347"/>
      <c r="AA49" s="347"/>
      <c r="AB49" s="347"/>
      <c r="AC49" s="347"/>
      <c r="AD49" s="347"/>
      <c r="AE49" s="347"/>
      <c r="AF49" s="347"/>
      <c r="AG49" s="347"/>
      <c r="AH49" s="347"/>
      <c r="AI49" s="347"/>
      <c r="AJ49" s="348"/>
    </row>
    <row r="50" spans="2:36" s="128" customFormat="1" ht="12" customHeight="1" x14ac:dyDescent="0.4">
      <c r="C50" s="128" t="s">
        <v>409</v>
      </c>
    </row>
    <row r="51" spans="2:36" s="128" customFormat="1" ht="12" customHeight="1" x14ac:dyDescent="0.4"/>
    <row r="52" spans="2:36" s="128" customFormat="1" ht="12" customHeight="1" x14ac:dyDescent="0.4">
      <c r="B52" s="131" t="s">
        <v>413</v>
      </c>
    </row>
    <row r="53" spans="2:36" s="128" customFormat="1" ht="12" customHeight="1" x14ac:dyDescent="0.4">
      <c r="C53" s="128" t="s">
        <v>410</v>
      </c>
    </row>
    <row r="54" spans="2:36" s="128" customFormat="1" ht="12" customHeight="1" x14ac:dyDescent="0.4">
      <c r="C54" s="128" t="s">
        <v>411</v>
      </c>
    </row>
    <row r="55" spans="2:36" s="128" customFormat="1" ht="12" customHeight="1" x14ac:dyDescent="0.4">
      <c r="C55" s="128" t="s">
        <v>713</v>
      </c>
    </row>
    <row r="56" spans="2:36" s="128" customFormat="1" ht="12" customHeight="1" x14ac:dyDescent="0.4">
      <c r="C56" s="128" t="s">
        <v>714</v>
      </c>
    </row>
    <row r="57" spans="2:36" s="128" customFormat="1" ht="12" customHeight="1" x14ac:dyDescent="0.4"/>
    <row r="58" spans="2:36" s="128" customFormat="1" ht="12" customHeight="1" x14ac:dyDescent="0.4">
      <c r="B58" s="131" t="s">
        <v>414</v>
      </c>
    </row>
    <row r="59" spans="2:36" s="128" customFormat="1" ht="12" customHeight="1" x14ac:dyDescent="0.4">
      <c r="C59" s="349" t="s">
        <v>421</v>
      </c>
      <c r="D59" s="349"/>
      <c r="E59" s="349"/>
      <c r="F59" s="349"/>
      <c r="G59" s="133" t="s">
        <v>415</v>
      </c>
      <c r="H59" s="132"/>
      <c r="I59" s="132"/>
      <c r="J59" s="132"/>
      <c r="K59" s="132"/>
      <c r="L59" s="132"/>
      <c r="M59" s="132"/>
      <c r="N59" s="132"/>
      <c r="O59" s="132"/>
      <c r="P59" s="132"/>
      <c r="T59" s="139" t="s">
        <v>425</v>
      </c>
      <c r="U59" s="140"/>
      <c r="V59" s="140"/>
      <c r="W59" s="140"/>
      <c r="X59" s="140"/>
      <c r="Y59" s="140"/>
      <c r="Z59" s="140"/>
      <c r="AA59" s="140"/>
      <c r="AB59" s="140"/>
      <c r="AC59" s="140"/>
      <c r="AD59" s="140"/>
      <c r="AE59" s="140"/>
      <c r="AF59" s="140"/>
      <c r="AG59" s="140"/>
      <c r="AH59" s="140"/>
      <c r="AI59" s="140"/>
      <c r="AJ59" s="141"/>
    </row>
    <row r="60" spans="2:36" s="128" customFormat="1" ht="12" customHeight="1" x14ac:dyDescent="0.4">
      <c r="C60" s="349"/>
      <c r="D60" s="349"/>
      <c r="E60" s="349"/>
      <c r="F60" s="349"/>
      <c r="G60" s="133" t="s">
        <v>416</v>
      </c>
      <c r="H60" s="132"/>
      <c r="I60" s="132"/>
      <c r="J60" s="132"/>
      <c r="K60" s="132"/>
      <c r="L60" s="132"/>
      <c r="M60" s="132"/>
      <c r="N60" s="132"/>
      <c r="O60" s="132"/>
      <c r="P60" s="132"/>
      <c r="T60" s="142"/>
      <c r="U60" s="143" t="s">
        <v>426</v>
      </c>
      <c r="V60" s="143"/>
      <c r="W60" s="143"/>
      <c r="X60" s="143"/>
      <c r="Y60" s="143"/>
      <c r="Z60" s="143"/>
      <c r="AA60" s="143"/>
      <c r="AB60" s="143"/>
      <c r="AC60" s="143"/>
      <c r="AD60" s="143"/>
      <c r="AE60" s="143"/>
      <c r="AF60" s="143"/>
      <c r="AG60" s="143"/>
      <c r="AH60" s="143"/>
      <c r="AI60" s="143"/>
      <c r="AJ60" s="144"/>
    </row>
    <row r="61" spans="2:36" s="128" customFormat="1" ht="12" customHeight="1" x14ac:dyDescent="0.4">
      <c r="C61" s="349" t="s">
        <v>422</v>
      </c>
      <c r="D61" s="349"/>
      <c r="E61" s="349"/>
      <c r="F61" s="349"/>
      <c r="G61" s="133" t="s">
        <v>417</v>
      </c>
      <c r="H61" s="132"/>
      <c r="I61" s="132"/>
      <c r="J61" s="132"/>
      <c r="K61" s="132"/>
      <c r="L61" s="132"/>
      <c r="M61" s="132"/>
      <c r="N61" s="132"/>
      <c r="O61" s="132"/>
      <c r="P61" s="132"/>
    </row>
    <row r="62" spans="2:36" s="128" customFormat="1" ht="12" customHeight="1" x14ac:dyDescent="0.4">
      <c r="C62" s="349"/>
      <c r="D62" s="349"/>
      <c r="E62" s="349"/>
      <c r="F62" s="349"/>
      <c r="G62" s="133" t="s">
        <v>418</v>
      </c>
      <c r="H62" s="132"/>
      <c r="I62" s="132"/>
      <c r="J62" s="132"/>
      <c r="K62" s="132"/>
      <c r="L62" s="132"/>
      <c r="M62" s="132"/>
      <c r="N62" s="132"/>
      <c r="O62" s="132"/>
      <c r="P62" s="132"/>
    </row>
    <row r="63" spans="2:36" s="128" customFormat="1" ht="12" customHeight="1" x14ac:dyDescent="0.4">
      <c r="C63" s="349" t="s">
        <v>423</v>
      </c>
      <c r="D63" s="349"/>
      <c r="E63" s="349"/>
      <c r="F63" s="349"/>
      <c r="G63" s="133" t="s">
        <v>419</v>
      </c>
      <c r="H63" s="132"/>
      <c r="I63" s="132"/>
      <c r="J63" s="132"/>
      <c r="K63" s="132"/>
      <c r="L63" s="132"/>
      <c r="M63" s="132"/>
      <c r="N63" s="132"/>
      <c r="O63" s="132"/>
      <c r="P63" s="132"/>
    </row>
    <row r="64" spans="2:36" s="128" customFormat="1" ht="12" customHeight="1" x14ac:dyDescent="0.4">
      <c r="C64" s="349"/>
      <c r="D64" s="349"/>
      <c r="E64" s="349"/>
      <c r="F64" s="349"/>
      <c r="G64" s="133" t="s">
        <v>420</v>
      </c>
      <c r="H64" s="132"/>
      <c r="I64" s="132"/>
      <c r="J64" s="132"/>
      <c r="K64" s="132"/>
      <c r="L64" s="132"/>
      <c r="M64" s="132"/>
      <c r="N64" s="132"/>
      <c r="O64" s="132"/>
      <c r="P64" s="132"/>
    </row>
    <row r="65" spans="2:35" s="128" customFormat="1" ht="12" customHeight="1" x14ac:dyDescent="0.4"/>
    <row r="66" spans="2:35" s="128" customFormat="1" ht="12" customHeight="1" x14ac:dyDescent="0.4">
      <c r="B66" s="131" t="s">
        <v>439</v>
      </c>
    </row>
    <row r="67" spans="2:35" s="128" customFormat="1" ht="12" customHeight="1" x14ac:dyDescent="0.4">
      <c r="C67" s="128" t="s">
        <v>429</v>
      </c>
      <c r="W67" s="139"/>
      <c r="X67" s="339" t="s">
        <v>751</v>
      </c>
      <c r="Y67" s="339"/>
      <c r="Z67" s="339"/>
      <c r="AA67" s="339"/>
      <c r="AB67" s="339"/>
      <c r="AC67" s="339"/>
      <c r="AD67" s="339"/>
      <c r="AE67" s="339"/>
      <c r="AF67" s="339"/>
      <c r="AG67" s="339"/>
      <c r="AH67" s="339"/>
      <c r="AI67" s="340"/>
    </row>
    <row r="68" spans="2:35" s="128" customFormat="1" ht="12" customHeight="1" x14ac:dyDescent="0.4">
      <c r="W68" s="142"/>
      <c r="X68" s="341"/>
      <c r="Y68" s="341"/>
      <c r="Z68" s="341"/>
      <c r="AA68" s="341"/>
      <c r="AB68" s="341"/>
      <c r="AC68" s="341"/>
      <c r="AD68" s="341"/>
      <c r="AE68" s="341"/>
      <c r="AF68" s="341"/>
      <c r="AG68" s="341"/>
      <c r="AH68" s="341"/>
      <c r="AI68" s="342"/>
    </row>
    <row r="69" spans="2:35" s="128" customFormat="1" ht="12" customHeight="1" x14ac:dyDescent="0.4"/>
    <row r="70" spans="2:35" s="128" customFormat="1" ht="12" customHeight="1" x14ac:dyDescent="0.4"/>
    <row r="71" spans="2:35" s="128" customFormat="1" ht="12" customHeight="1" x14ac:dyDescent="0.4"/>
    <row r="72" spans="2:35" s="128" customFormat="1" ht="12" customHeight="1" x14ac:dyDescent="0.4"/>
    <row r="73" spans="2:35" s="128" customFormat="1" ht="12" customHeight="1" x14ac:dyDescent="0.4"/>
    <row r="74" spans="2:35" s="128" customFormat="1" ht="12" customHeight="1" x14ac:dyDescent="0.4"/>
    <row r="75" spans="2:35" s="128" customFormat="1" ht="12" customHeight="1" x14ac:dyDescent="0.4"/>
    <row r="76" spans="2:35" s="128" customFormat="1" ht="12" customHeight="1" x14ac:dyDescent="0.4"/>
    <row r="77" spans="2:35" s="128" customFormat="1" ht="12" customHeight="1" x14ac:dyDescent="0.4"/>
    <row r="78" spans="2:35" s="128" customFormat="1" ht="12" customHeight="1" x14ac:dyDescent="0.4"/>
    <row r="79" spans="2:35" s="128" customFormat="1" ht="12" customHeight="1" x14ac:dyDescent="0.4"/>
    <row r="80" spans="2:35" s="128" customFormat="1" ht="12" customHeight="1" x14ac:dyDescent="0.4"/>
    <row r="81" s="128" customFormat="1" ht="12" customHeight="1" x14ac:dyDescent="0.4"/>
    <row r="82" s="128" customFormat="1" ht="12" customHeight="1" x14ac:dyDescent="0.4"/>
    <row r="83" s="128" customFormat="1" ht="12" customHeight="1" x14ac:dyDescent="0.4"/>
    <row r="84" s="128" customFormat="1" ht="12" customHeight="1" x14ac:dyDescent="0.4"/>
    <row r="85" s="128" customFormat="1" ht="12" customHeight="1" x14ac:dyDescent="0.4"/>
    <row r="86" s="128" customFormat="1" ht="12" customHeight="1" x14ac:dyDescent="0.4"/>
    <row r="87" s="128" customFormat="1" ht="12" customHeight="1" x14ac:dyDescent="0.4"/>
    <row r="88" s="128" customFormat="1" ht="12" customHeight="1" x14ac:dyDescent="0.4"/>
    <row r="89" s="128" customFormat="1" ht="12" customHeight="1" x14ac:dyDescent="0.4"/>
    <row r="90" s="128" customFormat="1" ht="12" customHeight="1" x14ac:dyDescent="0.4"/>
    <row r="91" s="128" customFormat="1" ht="12" customHeight="1" x14ac:dyDescent="0.4"/>
    <row r="92" s="128" customFormat="1" ht="12" customHeight="1" x14ac:dyDescent="0.4"/>
    <row r="93" s="128" customFormat="1" ht="12" customHeight="1" x14ac:dyDescent="0.4"/>
    <row r="94" s="128" customFormat="1" ht="12" customHeight="1" x14ac:dyDescent="0.4"/>
    <row r="95" s="128" customFormat="1" ht="12" customHeight="1" x14ac:dyDescent="0.4"/>
    <row r="96" s="128" customFormat="1" ht="12" customHeight="1" x14ac:dyDescent="0.4"/>
    <row r="97" s="128" customFormat="1" ht="12" customHeight="1" x14ac:dyDescent="0.4"/>
    <row r="98" s="128" customFormat="1" ht="12" customHeight="1" x14ac:dyDescent="0.4"/>
    <row r="99" s="128" customFormat="1" ht="12" customHeight="1" x14ac:dyDescent="0.4"/>
    <row r="100" s="128" customFormat="1" ht="12" customHeight="1" x14ac:dyDescent="0.4"/>
    <row r="101" s="128" customFormat="1" ht="12" customHeight="1" x14ac:dyDescent="0.4"/>
    <row r="102" s="128" customFormat="1" ht="12" customHeight="1" x14ac:dyDescent="0.4"/>
    <row r="103" s="128" customFormat="1" ht="12" customHeight="1" x14ac:dyDescent="0.4"/>
    <row r="104" s="128" customFormat="1" ht="12" customHeight="1" x14ac:dyDescent="0.4"/>
    <row r="105" s="128" customFormat="1" ht="12" customHeight="1" x14ac:dyDescent="0.4"/>
    <row r="106" s="128" customFormat="1" ht="12" customHeight="1" x14ac:dyDescent="0.4"/>
    <row r="107" s="128" customFormat="1" ht="12" customHeight="1" x14ac:dyDescent="0.4"/>
    <row r="108" s="128" customFormat="1" ht="12" customHeight="1" x14ac:dyDescent="0.4"/>
    <row r="109" s="128" customFormat="1" ht="12" customHeight="1" x14ac:dyDescent="0.4"/>
    <row r="110" s="128" customFormat="1" ht="12" customHeight="1" x14ac:dyDescent="0.4"/>
    <row r="111" s="128" customFormat="1" ht="12" customHeight="1" x14ac:dyDescent="0.4"/>
    <row r="112" s="128" customFormat="1" ht="12" customHeight="1" x14ac:dyDescent="0.4"/>
    <row r="113" s="128" customFormat="1" ht="12" customHeight="1" x14ac:dyDescent="0.4"/>
    <row r="114" s="128" customFormat="1" ht="12" customHeight="1" x14ac:dyDescent="0.4"/>
    <row r="115" s="128" customFormat="1" ht="12" customHeight="1" x14ac:dyDescent="0.4"/>
    <row r="116" s="128" customFormat="1" ht="12" customHeight="1" x14ac:dyDescent="0.4"/>
    <row r="117" s="128" customFormat="1" ht="12" customHeight="1" x14ac:dyDescent="0.4"/>
    <row r="118" s="128" customFormat="1" ht="12" customHeight="1" x14ac:dyDescent="0.4"/>
    <row r="119" s="128" customFormat="1" ht="12" customHeight="1" x14ac:dyDescent="0.4"/>
    <row r="120" s="128" customFormat="1" ht="12" customHeight="1" x14ac:dyDescent="0.4"/>
    <row r="121" s="128" customFormat="1" ht="12" customHeight="1" x14ac:dyDescent="0.4"/>
    <row r="122" s="128" customFormat="1" ht="12" customHeight="1" x14ac:dyDescent="0.4"/>
    <row r="123" s="128" customFormat="1" ht="12" customHeight="1" x14ac:dyDescent="0.4"/>
    <row r="124" s="128" customFormat="1" ht="12" customHeight="1" x14ac:dyDescent="0.4"/>
    <row r="125" s="128" customFormat="1" ht="12" customHeight="1" x14ac:dyDescent="0.4"/>
    <row r="126" s="128" customFormat="1" ht="12" customHeight="1" x14ac:dyDescent="0.4"/>
    <row r="127" s="128" customFormat="1" ht="12" customHeight="1" x14ac:dyDescent="0.4"/>
    <row r="128" s="128" customFormat="1" ht="12" customHeight="1" x14ac:dyDescent="0.4"/>
    <row r="129" s="128" customFormat="1" ht="12" customHeight="1" x14ac:dyDescent="0.4"/>
    <row r="130" s="128" customFormat="1" ht="12" customHeight="1" x14ac:dyDescent="0.4"/>
    <row r="131" s="128" customFormat="1" ht="12" customHeight="1" x14ac:dyDescent="0.4"/>
    <row r="132" s="128" customFormat="1" ht="12" customHeight="1" x14ac:dyDescent="0.4"/>
    <row r="133" s="128" customFormat="1" ht="12" customHeight="1" x14ac:dyDescent="0.4"/>
    <row r="134" s="128" customFormat="1" ht="12" customHeight="1" x14ac:dyDescent="0.4"/>
    <row r="135" s="128" customFormat="1" ht="12" customHeight="1" x14ac:dyDescent="0.4"/>
    <row r="136" s="128" customFormat="1" ht="12" customHeight="1" x14ac:dyDescent="0.4"/>
    <row r="137" s="128" customFormat="1" ht="12" customHeight="1" x14ac:dyDescent="0.4"/>
    <row r="138" s="128" customFormat="1" ht="12" customHeight="1" x14ac:dyDescent="0.4"/>
    <row r="139" s="128" customFormat="1" ht="12" customHeight="1" x14ac:dyDescent="0.4"/>
    <row r="140" s="128" customFormat="1" ht="12" customHeight="1" x14ac:dyDescent="0.4"/>
    <row r="141" s="128" customFormat="1" ht="12" customHeight="1" x14ac:dyDescent="0.4"/>
    <row r="142" s="128" customFormat="1" ht="12" customHeight="1" x14ac:dyDescent="0.4"/>
    <row r="143" s="128" customFormat="1" ht="12" customHeight="1" x14ac:dyDescent="0.4"/>
    <row r="144" s="128" customFormat="1" ht="12" customHeight="1" x14ac:dyDescent="0.4"/>
    <row r="145" s="128" customFormat="1" ht="12" customHeight="1" x14ac:dyDescent="0.4"/>
    <row r="146" s="126" customFormat="1" ht="12" customHeight="1" x14ac:dyDescent="0.4"/>
    <row r="147" s="126" customFormat="1" ht="12" customHeight="1" x14ac:dyDescent="0.4"/>
    <row r="148" s="126" customFormat="1" ht="12" customHeight="1" x14ac:dyDescent="0.4"/>
    <row r="149" s="126" customFormat="1" ht="12" customHeight="1" x14ac:dyDescent="0.4"/>
    <row r="150" s="126" customFormat="1" ht="12" customHeight="1" x14ac:dyDescent="0.4"/>
    <row r="151" s="126" customFormat="1" ht="12" customHeight="1" x14ac:dyDescent="0.4"/>
  </sheetData>
  <sheetProtection algorithmName="SHA-512" hashValue="pwy3uTk+gWnQ/cyOBvzBwDP96SWDf50lMCL+tzYdSILKHcvE775rjcagiXNK/qOnrQteMwgqeOdUHLKzLHA8RA==" saltValue="V3p6IuyKfE/MDCsmFXbaNg==" spinCount="100000" sheet="1" objects="1" scenarios="1"/>
  <mergeCells count="20">
    <mergeCell ref="X67:AI68"/>
    <mergeCell ref="A24:G27"/>
    <mergeCell ref="V48:AJ49"/>
    <mergeCell ref="C59:F60"/>
    <mergeCell ref="C61:F62"/>
    <mergeCell ref="C63:F64"/>
    <mergeCell ref="A29:G30"/>
    <mergeCell ref="AD33:AJ36"/>
    <mergeCell ref="A33:G34"/>
    <mergeCell ref="A35:F35"/>
    <mergeCell ref="A36:G39"/>
    <mergeCell ref="A40:G43"/>
    <mergeCell ref="A1:AI1"/>
    <mergeCell ref="AD20:AJ23"/>
    <mergeCell ref="AD27:AJ28"/>
    <mergeCell ref="A18:G19"/>
    <mergeCell ref="A11:G12"/>
    <mergeCell ref="AD14:AJ17"/>
    <mergeCell ref="AD12:AJ13"/>
    <mergeCell ref="H2:AI2"/>
  </mergeCells>
  <phoneticPr fontId="1"/>
  <pageMargins left="0.59055118110236215" right="0.59055118110236215" top="0.47" bottom="0.37" header="0" footer="0"/>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EA1B-4628-4977-A8B5-2C16F0E324E7}">
  <sheetPr codeName="Sheet8">
    <tabColor theme="7" tint="0.59999389629810485"/>
    <pageSetUpPr fitToPage="1"/>
  </sheetPr>
  <dimension ref="A1:AX192"/>
  <sheetViews>
    <sheetView showGridLines="0" showWhiteSpace="0" view="pageBreakPreview" zoomScale="55" zoomScaleNormal="60" zoomScaleSheetLayoutView="55" zoomScalePageLayoutView="40" workbookViewId="0">
      <selection sqref="A1:P1"/>
    </sheetView>
  </sheetViews>
  <sheetFormatPr defaultColWidth="9" defaultRowHeight="17.25" x14ac:dyDescent="0.2"/>
  <cols>
    <col min="1" max="1" width="5.625" style="199" customWidth="1"/>
    <col min="2" max="2" width="4.625" style="211" customWidth="1"/>
    <col min="3" max="3" width="28.625" style="199" customWidth="1"/>
    <col min="4" max="4" width="4.625" style="211" customWidth="1"/>
    <col min="5" max="5" width="28.625" style="199" customWidth="1"/>
    <col min="6" max="6" width="4.625" style="199" customWidth="1"/>
    <col min="7" max="7" width="4.625" style="211" customWidth="1"/>
    <col min="8" max="8" width="28.625" style="199" customWidth="1"/>
    <col min="9" max="9" width="4.625" style="211" customWidth="1"/>
    <col min="10" max="10" width="28.625" style="199" customWidth="1"/>
    <col min="11" max="11" width="4.625" style="199" customWidth="1"/>
    <col min="12" max="12" width="4.625" style="211" customWidth="1"/>
    <col min="13" max="13" width="13.625" style="199" customWidth="1"/>
    <col min="14" max="14" width="2.625" style="199" customWidth="1"/>
    <col min="15" max="15" width="13.625" style="199" customWidth="1"/>
    <col min="16" max="16" width="4.625" style="199" customWidth="1"/>
    <col min="17" max="17" width="16.625" style="199" customWidth="1"/>
    <col min="18" max="18" width="5.625" style="199" customWidth="1"/>
    <col min="19" max="19" width="4.625" style="211" customWidth="1"/>
    <col min="20" max="20" width="28.625" style="199" customWidth="1"/>
    <col min="21" max="21" width="4.625" style="211" customWidth="1"/>
    <col min="22" max="22" width="28.625" style="199" customWidth="1"/>
    <col min="23" max="23" width="4.625" style="199" customWidth="1"/>
    <col min="24" max="24" width="4.625" style="211" customWidth="1"/>
    <col min="25" max="25" width="28.625" style="199" customWidth="1"/>
    <col min="26" max="26" width="4.625" style="211" customWidth="1"/>
    <col min="27" max="27" width="28.625" style="199" customWidth="1"/>
    <col min="28" max="28" width="4.625" style="199" customWidth="1"/>
    <col min="29" max="29" width="4.625" style="211" customWidth="1"/>
    <col min="30" max="30" width="13.625" style="199" customWidth="1"/>
    <col min="31" max="31" width="2.625" style="225" customWidth="1"/>
    <col min="32" max="32" width="13.625" style="199" customWidth="1"/>
    <col min="33" max="33" width="4.625" style="199" customWidth="1"/>
    <col min="34" max="34" width="16.625" style="199" customWidth="1"/>
    <col min="35" max="35" width="5.625" style="199" customWidth="1"/>
    <col min="36" max="36" width="4.625" style="211" customWidth="1"/>
    <col min="37" max="37" width="28.625" style="199" customWidth="1"/>
    <col min="38" max="38" width="4.625" style="211" customWidth="1"/>
    <col min="39" max="39" width="28.625" style="199" customWidth="1"/>
    <col min="40" max="40" width="4.625" style="199" customWidth="1"/>
    <col min="41" max="41" width="4.625" style="211" customWidth="1"/>
    <col min="42" max="42" width="28.625" style="199" customWidth="1"/>
    <col min="43" max="43" width="4.625" style="211" customWidth="1"/>
    <col min="44" max="44" width="28.625" style="199" customWidth="1"/>
    <col min="45" max="45" width="4.625" style="199" customWidth="1"/>
    <col min="46" max="46" width="4.625" style="211" customWidth="1"/>
    <col min="47" max="47" width="13.625" style="199" customWidth="1"/>
    <col min="48" max="48" width="2.625" style="199" customWidth="1"/>
    <col min="49" max="49" width="13.625" style="199" customWidth="1"/>
    <col min="50" max="50" width="4.625" style="199" customWidth="1"/>
    <col min="51" max="16384" width="9" style="199"/>
  </cols>
  <sheetData>
    <row r="1" spans="1:50" ht="50.25" customHeight="1" thickBot="1" x14ac:dyDescent="0.25">
      <c r="A1" s="407" t="s">
        <v>745</v>
      </c>
      <c r="B1" s="408"/>
      <c r="C1" s="408"/>
      <c r="D1" s="408"/>
      <c r="E1" s="408"/>
      <c r="F1" s="408"/>
      <c r="G1" s="408"/>
      <c r="H1" s="408"/>
      <c r="I1" s="408"/>
      <c r="J1" s="408"/>
      <c r="K1" s="408"/>
      <c r="L1" s="408"/>
      <c r="M1" s="408"/>
      <c r="N1" s="408"/>
      <c r="O1" s="408"/>
      <c r="P1" s="408"/>
    </row>
    <row r="2" spans="1:50" s="286" customFormat="1" ht="30" customHeight="1" x14ac:dyDescent="0.4">
      <c r="A2" s="275"/>
      <c r="B2" s="276"/>
      <c r="C2" s="353" t="s">
        <v>442</v>
      </c>
      <c r="D2" s="353"/>
      <c r="E2" s="353"/>
      <c r="F2" s="277"/>
      <c r="G2" s="278"/>
      <c r="H2" s="354" t="s">
        <v>443</v>
      </c>
      <c r="I2" s="354"/>
      <c r="J2" s="354"/>
      <c r="K2" s="279"/>
      <c r="L2" s="280"/>
      <c r="M2" s="362" t="s">
        <v>444</v>
      </c>
      <c r="N2" s="362"/>
      <c r="O2" s="362"/>
      <c r="P2" s="281"/>
      <c r="Q2" s="282"/>
      <c r="R2" s="275"/>
      <c r="S2" s="276"/>
      <c r="T2" s="353" t="s">
        <v>442</v>
      </c>
      <c r="U2" s="353"/>
      <c r="V2" s="353"/>
      <c r="W2" s="277"/>
      <c r="X2" s="278"/>
      <c r="Y2" s="354" t="s">
        <v>443</v>
      </c>
      <c r="Z2" s="354"/>
      <c r="AA2" s="354"/>
      <c r="AB2" s="279"/>
      <c r="AC2" s="283"/>
      <c r="AD2" s="355" t="s">
        <v>444</v>
      </c>
      <c r="AE2" s="355"/>
      <c r="AF2" s="355"/>
      <c r="AG2" s="284"/>
      <c r="AH2" s="282"/>
      <c r="AI2" s="285"/>
      <c r="AJ2" s="353" t="s">
        <v>442</v>
      </c>
      <c r="AK2" s="353"/>
      <c r="AL2" s="353"/>
      <c r="AM2" s="353"/>
      <c r="AN2" s="277"/>
      <c r="AO2" s="278"/>
      <c r="AP2" s="354" t="s">
        <v>443</v>
      </c>
      <c r="AQ2" s="354"/>
      <c r="AR2" s="354"/>
      <c r="AS2" s="279"/>
      <c r="AT2" s="283"/>
      <c r="AU2" s="355" t="s">
        <v>444</v>
      </c>
      <c r="AV2" s="355"/>
      <c r="AW2" s="355"/>
      <c r="AX2" s="284"/>
    </row>
    <row r="3" spans="1:50" s="147" customFormat="1" ht="9.75" customHeight="1" x14ac:dyDescent="0.4">
      <c r="A3" s="356" t="s">
        <v>445</v>
      </c>
      <c r="B3" s="148"/>
      <c r="C3" s="149"/>
      <c r="D3" s="150"/>
      <c r="E3" s="149"/>
      <c r="F3" s="151"/>
      <c r="G3" s="152"/>
      <c r="H3" s="153"/>
      <c r="I3" s="150"/>
      <c r="J3" s="153"/>
      <c r="K3" s="149"/>
      <c r="L3" s="154"/>
      <c r="P3" s="155"/>
      <c r="R3" s="356" t="s">
        <v>446</v>
      </c>
      <c r="S3" s="156"/>
      <c r="T3" s="157"/>
      <c r="U3" s="158"/>
      <c r="V3" s="157"/>
      <c r="X3" s="159"/>
      <c r="Y3" s="153"/>
      <c r="Z3" s="150"/>
      <c r="AA3" s="153"/>
      <c r="AB3" s="160"/>
      <c r="AC3" s="161"/>
      <c r="AD3" s="157"/>
      <c r="AE3" s="162"/>
      <c r="AF3" s="157"/>
      <c r="AG3" s="155"/>
      <c r="AI3" s="356" t="s">
        <v>447</v>
      </c>
      <c r="AJ3" s="152"/>
      <c r="AK3" s="153"/>
      <c r="AL3" s="150"/>
      <c r="AM3" s="153"/>
      <c r="AN3" s="149"/>
      <c r="AO3" s="159"/>
      <c r="AP3" s="153"/>
      <c r="AQ3" s="150"/>
      <c r="AR3" s="153"/>
      <c r="AS3" s="160"/>
      <c r="AT3" s="161"/>
      <c r="AU3" s="157"/>
      <c r="AV3" s="157"/>
      <c r="AW3" s="157"/>
      <c r="AX3" s="155"/>
    </row>
    <row r="4" spans="1:50" s="147" customFormat="1" ht="20.100000000000001" customHeight="1" x14ac:dyDescent="0.4">
      <c r="A4" s="357"/>
      <c r="B4" s="163"/>
      <c r="C4" s="149"/>
      <c r="D4" s="164"/>
      <c r="E4" s="149"/>
      <c r="F4" s="151"/>
      <c r="G4" s="152"/>
      <c r="H4" s="149"/>
      <c r="I4" s="164"/>
      <c r="J4" s="149"/>
      <c r="K4" s="149"/>
      <c r="L4" s="165"/>
      <c r="M4" s="361"/>
      <c r="N4" s="361"/>
      <c r="O4" s="361"/>
      <c r="P4" s="155"/>
      <c r="R4" s="357"/>
      <c r="S4" s="166"/>
      <c r="T4" s="167"/>
      <c r="U4" s="166"/>
      <c r="V4" s="167"/>
      <c r="X4" s="163"/>
      <c r="Y4" s="149"/>
      <c r="Z4" s="164"/>
      <c r="AA4" s="149"/>
      <c r="AB4" s="151"/>
      <c r="AC4" s="154"/>
      <c r="AD4" s="352" t="s">
        <v>701</v>
      </c>
      <c r="AE4" s="352"/>
      <c r="AF4" s="352"/>
      <c r="AG4" s="155"/>
      <c r="AI4" s="359"/>
      <c r="AJ4" s="163"/>
      <c r="AK4" s="149"/>
      <c r="AL4" s="164"/>
      <c r="AM4" s="149"/>
      <c r="AN4" s="149"/>
      <c r="AO4" s="148"/>
      <c r="AP4" s="361"/>
      <c r="AQ4" s="361"/>
      <c r="AR4" s="361"/>
      <c r="AS4" s="151"/>
      <c r="AT4" s="154"/>
      <c r="AU4" s="352" t="s">
        <v>701</v>
      </c>
      <c r="AV4" s="352"/>
      <c r="AW4" s="352"/>
      <c r="AX4" s="155"/>
    </row>
    <row r="5" spans="1:50" s="147" customFormat="1" ht="20.100000000000001" customHeight="1" x14ac:dyDescent="0.4">
      <c r="A5" s="357"/>
      <c r="B5" s="148"/>
      <c r="C5" s="168"/>
      <c r="D5" s="169"/>
      <c r="E5" s="168"/>
      <c r="F5" s="151"/>
      <c r="G5" s="152"/>
      <c r="H5" s="168"/>
      <c r="I5" s="169"/>
      <c r="J5" s="168"/>
      <c r="K5" s="149"/>
      <c r="L5" s="154"/>
      <c r="M5" s="361"/>
      <c r="N5" s="361"/>
      <c r="O5" s="361"/>
      <c r="P5" s="155"/>
      <c r="R5" s="357"/>
      <c r="S5" s="166"/>
      <c r="T5" s="149"/>
      <c r="U5" s="152"/>
      <c r="V5" s="149"/>
      <c r="X5" s="148"/>
      <c r="Y5" s="168"/>
      <c r="Z5" s="169"/>
      <c r="AA5" s="168"/>
      <c r="AB5" s="151"/>
      <c r="AC5" s="154"/>
      <c r="AD5" s="368"/>
      <c r="AE5" s="368"/>
      <c r="AF5" s="368"/>
      <c r="AG5" s="155"/>
      <c r="AI5" s="359"/>
      <c r="AJ5" s="148"/>
      <c r="AK5" s="168"/>
      <c r="AL5" s="169"/>
      <c r="AM5" s="168"/>
      <c r="AN5" s="149"/>
      <c r="AO5" s="148"/>
      <c r="AP5" s="361"/>
      <c r="AQ5" s="361"/>
      <c r="AR5" s="361"/>
      <c r="AS5" s="151"/>
      <c r="AT5" s="154"/>
      <c r="AU5" s="368"/>
      <c r="AV5" s="368"/>
      <c r="AW5" s="368"/>
      <c r="AX5" s="155"/>
    </row>
    <row r="6" spans="1:50" s="147" customFormat="1" ht="20.100000000000001" customHeight="1" x14ac:dyDescent="0.4">
      <c r="A6" s="357"/>
      <c r="B6" s="170"/>
      <c r="C6" s="265" t="s">
        <v>17</v>
      </c>
      <c r="D6" s="164"/>
      <c r="E6" s="265" t="s">
        <v>32</v>
      </c>
      <c r="F6" s="151"/>
      <c r="G6" s="164"/>
      <c r="H6" s="266" t="s">
        <v>28</v>
      </c>
      <c r="I6" s="164"/>
      <c r="J6" s="266" t="s">
        <v>35</v>
      </c>
      <c r="K6" s="149"/>
      <c r="L6" s="170"/>
      <c r="M6" s="352"/>
      <c r="N6" s="352"/>
      <c r="O6" s="352"/>
      <c r="P6" s="155"/>
      <c r="R6" s="357"/>
      <c r="S6" s="171"/>
      <c r="T6" s="172"/>
      <c r="U6" s="171"/>
      <c r="V6" s="172"/>
      <c r="X6" s="170"/>
      <c r="Z6" s="166"/>
      <c r="AB6" s="151"/>
      <c r="AC6" s="154"/>
      <c r="AE6" s="173"/>
      <c r="AG6" s="155"/>
      <c r="AI6" s="359"/>
      <c r="AJ6" s="163"/>
      <c r="AK6" s="265" t="s">
        <v>26</v>
      </c>
      <c r="AL6" s="152"/>
      <c r="AM6" s="149"/>
      <c r="AN6" s="149"/>
      <c r="AO6" s="148"/>
      <c r="AP6" s="266" t="s">
        <v>21</v>
      </c>
      <c r="AQ6" s="152"/>
      <c r="AR6" s="266" t="s">
        <v>21</v>
      </c>
      <c r="AS6" s="151"/>
      <c r="AT6" s="154"/>
      <c r="AX6" s="155"/>
    </row>
    <row r="7" spans="1:50" s="147" customFormat="1" ht="20.100000000000001" customHeight="1" x14ac:dyDescent="0.4">
      <c r="A7" s="357"/>
      <c r="B7" s="170"/>
      <c r="C7" s="174" t="s">
        <v>448</v>
      </c>
      <c r="D7" s="169"/>
      <c r="E7" s="164" t="s">
        <v>449</v>
      </c>
      <c r="F7" s="151"/>
      <c r="G7" s="152"/>
      <c r="H7" s="174" t="s">
        <v>450</v>
      </c>
      <c r="I7" s="169"/>
      <c r="J7" s="164" t="s">
        <v>451</v>
      </c>
      <c r="K7" s="149"/>
      <c r="L7" s="170"/>
      <c r="M7" s="361"/>
      <c r="N7" s="361"/>
      <c r="O7" s="361"/>
      <c r="P7" s="155"/>
      <c r="R7" s="357"/>
      <c r="S7" s="171"/>
      <c r="T7" s="167"/>
      <c r="U7" s="166"/>
      <c r="V7" s="167"/>
      <c r="X7" s="170"/>
      <c r="Y7" s="175"/>
      <c r="Z7" s="166"/>
      <c r="AA7" s="175"/>
      <c r="AB7" s="151"/>
      <c r="AC7" s="154"/>
      <c r="AE7" s="173"/>
      <c r="AG7" s="155"/>
      <c r="AI7" s="359"/>
      <c r="AJ7" s="148"/>
      <c r="AK7" s="168" t="s">
        <v>452</v>
      </c>
      <c r="AL7" s="152"/>
      <c r="AM7" s="149"/>
      <c r="AN7" s="149"/>
      <c r="AO7" s="148"/>
      <c r="AP7" s="168" t="s">
        <v>453</v>
      </c>
      <c r="AQ7" s="152"/>
      <c r="AR7" s="168" t="s">
        <v>454</v>
      </c>
      <c r="AS7" s="151"/>
      <c r="AT7" s="154"/>
      <c r="AX7" s="155"/>
    </row>
    <row r="8" spans="1:50" s="147" customFormat="1" ht="20.100000000000001" customHeight="1" x14ac:dyDescent="0.4">
      <c r="A8" s="357"/>
      <c r="B8" s="152"/>
      <c r="C8" s="361"/>
      <c r="D8" s="361"/>
      <c r="E8" s="361"/>
      <c r="F8" s="151"/>
      <c r="G8" s="164"/>
      <c r="H8" s="149"/>
      <c r="I8" s="152"/>
      <c r="J8" s="149"/>
      <c r="K8" s="149"/>
      <c r="L8" s="170"/>
      <c r="M8" s="363"/>
      <c r="N8" s="363"/>
      <c r="O8" s="363"/>
      <c r="P8" s="155"/>
      <c r="R8" s="357"/>
      <c r="S8" s="152"/>
      <c r="T8" s="149"/>
      <c r="U8" s="152"/>
      <c r="V8" s="149"/>
      <c r="W8" s="149"/>
      <c r="X8" s="148"/>
      <c r="Y8" s="149"/>
      <c r="Z8" s="149"/>
      <c r="AA8" s="149"/>
      <c r="AB8" s="151"/>
      <c r="AC8" s="154"/>
      <c r="AE8" s="173"/>
      <c r="AG8" s="155"/>
      <c r="AI8" s="359"/>
      <c r="AJ8" s="152"/>
      <c r="AK8" s="149"/>
      <c r="AL8" s="152"/>
      <c r="AM8" s="149"/>
      <c r="AN8" s="149"/>
      <c r="AO8" s="148"/>
      <c r="AP8" s="149"/>
      <c r="AQ8" s="152"/>
      <c r="AR8" s="149"/>
      <c r="AS8" s="151"/>
      <c r="AT8" s="154"/>
      <c r="AX8" s="155"/>
    </row>
    <row r="9" spans="1:50" s="147" customFormat="1" ht="20.100000000000001" customHeight="1" x14ac:dyDescent="0.4">
      <c r="A9" s="357"/>
      <c r="B9" s="152"/>
      <c r="C9" s="361"/>
      <c r="D9" s="361"/>
      <c r="E9" s="361"/>
      <c r="F9" s="151"/>
      <c r="G9" s="152"/>
      <c r="H9" s="168"/>
      <c r="I9" s="152"/>
      <c r="J9" s="149"/>
      <c r="K9" s="149"/>
      <c r="L9" s="170"/>
      <c r="M9" s="364"/>
      <c r="N9" s="364"/>
      <c r="O9" s="364"/>
      <c r="P9" s="155"/>
      <c r="R9" s="357"/>
      <c r="S9" s="152"/>
      <c r="T9" s="149"/>
      <c r="U9" s="152"/>
      <c r="V9" s="149"/>
      <c r="W9" s="149"/>
      <c r="X9" s="148"/>
      <c r="Y9" s="149"/>
      <c r="Z9" s="149"/>
      <c r="AA9" s="149"/>
      <c r="AB9" s="151"/>
      <c r="AC9" s="154"/>
      <c r="AE9" s="173"/>
      <c r="AG9" s="155"/>
      <c r="AI9" s="359"/>
      <c r="AJ9" s="152"/>
      <c r="AK9" s="149"/>
      <c r="AL9" s="152"/>
      <c r="AM9" s="164"/>
      <c r="AN9" s="149"/>
      <c r="AO9" s="163"/>
      <c r="AP9" s="168"/>
      <c r="AQ9" s="152"/>
      <c r="AR9" s="168"/>
      <c r="AS9" s="151"/>
      <c r="AT9" s="154"/>
      <c r="AX9" s="155"/>
    </row>
    <row r="10" spans="1:50" s="147" customFormat="1" ht="20.100000000000001" customHeight="1" x14ac:dyDescent="0.4">
      <c r="A10" s="357"/>
      <c r="B10" s="148"/>
      <c r="C10" s="365" t="s">
        <v>455</v>
      </c>
      <c r="D10" s="366"/>
      <c r="E10" s="367"/>
      <c r="F10" s="151"/>
      <c r="G10" s="164"/>
      <c r="H10" s="149"/>
      <c r="I10" s="152"/>
      <c r="J10" s="149"/>
      <c r="K10" s="149"/>
      <c r="L10" s="148"/>
      <c r="M10" s="376" t="s">
        <v>26</v>
      </c>
      <c r="N10" s="377"/>
      <c r="O10" s="378"/>
      <c r="P10" s="177"/>
      <c r="R10" s="357"/>
      <c r="S10" s="152"/>
      <c r="T10" s="365" t="s">
        <v>456</v>
      </c>
      <c r="U10" s="366"/>
      <c r="V10" s="367"/>
      <c r="W10" s="149"/>
      <c r="X10" s="148"/>
      <c r="Y10" s="369" t="s">
        <v>457</v>
      </c>
      <c r="Z10" s="370"/>
      <c r="AA10" s="371"/>
      <c r="AB10" s="151"/>
      <c r="AC10" s="154"/>
      <c r="AE10" s="173"/>
      <c r="AG10" s="155"/>
      <c r="AI10" s="359"/>
      <c r="AJ10" s="152"/>
      <c r="AK10" s="149"/>
      <c r="AL10" s="152"/>
      <c r="AM10" s="149"/>
      <c r="AN10" s="149"/>
      <c r="AO10" s="163"/>
      <c r="AP10" s="266" t="s">
        <v>19</v>
      </c>
      <c r="AQ10" s="152"/>
      <c r="AR10" s="149"/>
      <c r="AS10" s="151"/>
      <c r="AT10" s="154"/>
      <c r="AX10" s="155"/>
    </row>
    <row r="11" spans="1:50" s="147" customFormat="1" ht="20.100000000000001" customHeight="1" x14ac:dyDescent="0.4">
      <c r="A11" s="357"/>
      <c r="B11" s="148"/>
      <c r="C11" s="368" t="s">
        <v>458</v>
      </c>
      <c r="D11" s="368"/>
      <c r="E11" s="368"/>
      <c r="F11" s="151"/>
      <c r="G11" s="152"/>
      <c r="H11" s="168"/>
      <c r="I11" s="152"/>
      <c r="J11" s="149"/>
      <c r="K11" s="149"/>
      <c r="L11" s="148"/>
      <c r="M11" s="372" t="s">
        <v>459</v>
      </c>
      <c r="N11" s="372"/>
      <c r="O11" s="372"/>
      <c r="P11" s="177"/>
      <c r="R11" s="357"/>
      <c r="S11" s="152"/>
      <c r="T11" s="373" t="s">
        <v>460</v>
      </c>
      <c r="U11" s="373"/>
      <c r="V11" s="373"/>
      <c r="W11" s="149"/>
      <c r="X11" s="148"/>
      <c r="Y11" s="373" t="s">
        <v>461</v>
      </c>
      <c r="Z11" s="373"/>
      <c r="AA11" s="373"/>
      <c r="AB11" s="151"/>
      <c r="AC11" s="154"/>
      <c r="AE11" s="173"/>
      <c r="AG11" s="155"/>
      <c r="AI11" s="359"/>
      <c r="AJ11" s="152"/>
      <c r="AK11" s="149"/>
      <c r="AL11" s="180"/>
      <c r="AM11" s="149"/>
      <c r="AN11" s="149"/>
      <c r="AO11" s="148"/>
      <c r="AP11" s="168" t="s">
        <v>462</v>
      </c>
      <c r="AQ11" s="152"/>
      <c r="AR11" s="149"/>
      <c r="AS11" s="151"/>
      <c r="AT11" s="154"/>
      <c r="AX11" s="155"/>
    </row>
    <row r="12" spans="1:50" s="147" customFormat="1" ht="20.100000000000001" customHeight="1" x14ac:dyDescent="0.4">
      <c r="A12" s="357"/>
      <c r="B12" s="148"/>
      <c r="C12" s="361"/>
      <c r="D12" s="361"/>
      <c r="E12" s="361"/>
      <c r="F12" s="149"/>
      <c r="G12" s="148"/>
      <c r="H12" s="266" t="s">
        <v>21</v>
      </c>
      <c r="I12" s="148"/>
      <c r="J12" s="149"/>
      <c r="K12" s="149"/>
      <c r="L12" s="148"/>
      <c r="M12" s="361"/>
      <c r="N12" s="361"/>
      <c r="O12" s="361"/>
      <c r="P12" s="177"/>
      <c r="R12" s="357"/>
      <c r="S12" s="152"/>
      <c r="T12" s="149"/>
      <c r="U12" s="152"/>
      <c r="V12" s="149"/>
      <c r="W12" s="149"/>
      <c r="X12" s="148"/>
      <c r="Y12" s="149"/>
      <c r="Z12" s="164"/>
      <c r="AA12" s="266" t="s">
        <v>26</v>
      </c>
      <c r="AB12" s="151"/>
      <c r="AC12" s="154"/>
      <c r="AE12" s="173"/>
      <c r="AG12" s="155"/>
      <c r="AI12" s="359"/>
      <c r="AJ12" s="152"/>
      <c r="AK12" s="149"/>
      <c r="AL12" s="152"/>
      <c r="AM12" s="149"/>
      <c r="AN12" s="149"/>
      <c r="AO12" s="163"/>
      <c r="AP12" s="149"/>
      <c r="AQ12" s="149"/>
      <c r="AR12" s="149"/>
      <c r="AS12" s="151"/>
      <c r="AT12" s="154"/>
      <c r="AX12" s="155"/>
    </row>
    <row r="13" spans="1:50" s="147" customFormat="1" ht="20.100000000000001" customHeight="1" x14ac:dyDescent="0.4">
      <c r="A13" s="357"/>
      <c r="B13" s="148"/>
      <c r="C13" s="368"/>
      <c r="D13" s="368"/>
      <c r="E13" s="368"/>
      <c r="F13" s="149"/>
      <c r="G13" s="148"/>
      <c r="H13" s="168" t="s">
        <v>463</v>
      </c>
      <c r="I13" s="152"/>
      <c r="J13" s="168"/>
      <c r="K13" s="151"/>
      <c r="L13" s="148"/>
      <c r="M13" s="382"/>
      <c r="N13" s="382"/>
      <c r="O13" s="382"/>
      <c r="P13" s="177"/>
      <c r="R13" s="357"/>
      <c r="S13" s="152"/>
      <c r="T13" s="149"/>
      <c r="U13" s="152"/>
      <c r="V13" s="149"/>
      <c r="W13" s="149"/>
      <c r="X13" s="148"/>
      <c r="Y13" s="149"/>
      <c r="Z13" s="152"/>
      <c r="AA13" s="168" t="s">
        <v>464</v>
      </c>
      <c r="AB13" s="151"/>
      <c r="AC13" s="154"/>
      <c r="AE13" s="173"/>
      <c r="AG13" s="155"/>
      <c r="AI13" s="359"/>
      <c r="AJ13" s="152"/>
      <c r="AK13" s="149"/>
      <c r="AL13" s="152"/>
      <c r="AM13" s="149"/>
      <c r="AN13" s="149"/>
      <c r="AO13" s="148"/>
      <c r="AP13" s="168"/>
      <c r="AQ13" s="149"/>
      <c r="AR13" s="149"/>
      <c r="AS13" s="151"/>
      <c r="AT13" s="154"/>
      <c r="AX13" s="155"/>
    </row>
    <row r="14" spans="1:50" s="147" customFormat="1" ht="20.100000000000001" customHeight="1" x14ac:dyDescent="0.4">
      <c r="A14" s="357"/>
      <c r="B14" s="163"/>
      <c r="C14" s="265" t="s">
        <v>18</v>
      </c>
      <c r="D14" s="152"/>
      <c r="E14" s="265" t="s">
        <v>33</v>
      </c>
      <c r="F14" s="149"/>
      <c r="G14" s="148"/>
      <c r="H14" s="266" t="s">
        <v>18</v>
      </c>
      <c r="I14" s="152"/>
      <c r="J14" s="266" t="s">
        <v>18</v>
      </c>
      <c r="K14" s="151"/>
      <c r="L14" s="152"/>
      <c r="M14" s="376" t="s">
        <v>18</v>
      </c>
      <c r="N14" s="377"/>
      <c r="O14" s="378"/>
      <c r="P14" s="177"/>
      <c r="R14" s="357"/>
      <c r="S14" s="152"/>
      <c r="T14" s="265" t="s">
        <v>23</v>
      </c>
      <c r="U14" s="152"/>
      <c r="V14" s="265" t="s">
        <v>657</v>
      </c>
      <c r="W14" s="149"/>
      <c r="X14" s="148"/>
      <c r="Y14" s="266" t="s">
        <v>18</v>
      </c>
      <c r="Z14" s="152"/>
      <c r="AA14" s="266" t="s">
        <v>23</v>
      </c>
      <c r="AB14" s="151"/>
      <c r="AC14" s="154"/>
      <c r="AE14" s="173"/>
      <c r="AG14" s="155"/>
      <c r="AI14" s="359"/>
      <c r="AJ14" s="163"/>
      <c r="AK14" s="149"/>
      <c r="AL14" s="152"/>
      <c r="AM14" s="149"/>
      <c r="AN14" s="149"/>
      <c r="AO14" s="163"/>
      <c r="AP14" s="149"/>
      <c r="AQ14" s="152"/>
      <c r="AR14" s="149"/>
      <c r="AS14" s="151"/>
      <c r="AT14" s="154"/>
      <c r="AU14" s="352"/>
      <c r="AV14" s="352"/>
      <c r="AW14" s="352"/>
      <c r="AX14" s="155"/>
    </row>
    <row r="15" spans="1:50" s="147" customFormat="1" ht="20.100000000000001" customHeight="1" x14ac:dyDescent="0.4">
      <c r="A15" s="357"/>
      <c r="B15" s="148"/>
      <c r="C15" s="164" t="s">
        <v>465</v>
      </c>
      <c r="D15" s="152"/>
      <c r="E15" s="168" t="s">
        <v>466</v>
      </c>
      <c r="F15" s="149"/>
      <c r="G15" s="148"/>
      <c r="H15" s="168" t="s">
        <v>467</v>
      </c>
      <c r="I15" s="152"/>
      <c r="J15" s="168" t="s">
        <v>468</v>
      </c>
      <c r="K15" s="151"/>
      <c r="L15" s="152"/>
      <c r="M15" s="373" t="s">
        <v>469</v>
      </c>
      <c r="N15" s="373"/>
      <c r="O15" s="373"/>
      <c r="P15" s="177"/>
      <c r="R15" s="357"/>
      <c r="S15" s="152"/>
      <c r="T15" s="149" t="s">
        <v>470</v>
      </c>
      <c r="U15" s="152"/>
      <c r="V15" s="164" t="s">
        <v>658</v>
      </c>
      <c r="W15" s="149"/>
      <c r="X15" s="148"/>
      <c r="Y15" s="168" t="s">
        <v>661</v>
      </c>
      <c r="Z15" s="152"/>
      <c r="AA15" s="168" t="s">
        <v>471</v>
      </c>
      <c r="AB15" s="151"/>
      <c r="AC15" s="154"/>
      <c r="AE15" s="173"/>
      <c r="AG15" s="155"/>
      <c r="AI15" s="359"/>
      <c r="AJ15" s="152"/>
      <c r="AK15" s="164"/>
      <c r="AL15" s="180"/>
      <c r="AM15" s="164"/>
      <c r="AN15" s="149"/>
      <c r="AO15" s="148"/>
      <c r="AP15" s="168"/>
      <c r="AQ15" s="152"/>
      <c r="AR15" s="168"/>
      <c r="AS15" s="151"/>
      <c r="AT15" s="154"/>
      <c r="AX15" s="155"/>
    </row>
    <row r="16" spans="1:50" s="147" customFormat="1" ht="20.100000000000001" customHeight="1" x14ac:dyDescent="0.4">
      <c r="A16" s="357"/>
      <c r="B16" s="148"/>
      <c r="C16" s="149"/>
      <c r="D16" s="152"/>
      <c r="E16" s="149"/>
      <c r="F16" s="149"/>
      <c r="G16" s="148"/>
      <c r="H16" s="149"/>
      <c r="I16" s="152"/>
      <c r="J16" s="149"/>
      <c r="K16" s="151"/>
      <c r="L16" s="152"/>
      <c r="M16" s="149"/>
      <c r="N16" s="149"/>
      <c r="O16" s="149"/>
      <c r="P16" s="177"/>
      <c r="R16" s="357"/>
      <c r="S16" s="152"/>
      <c r="T16" s="149"/>
      <c r="U16" s="152"/>
      <c r="V16" s="149"/>
      <c r="W16" s="149"/>
      <c r="X16" s="148"/>
      <c r="Y16" s="149"/>
      <c r="Z16" s="149"/>
      <c r="AA16" s="149"/>
      <c r="AB16" s="151"/>
      <c r="AC16" s="154"/>
      <c r="AE16" s="173"/>
      <c r="AG16" s="155"/>
      <c r="AI16" s="359"/>
      <c r="AJ16" s="152"/>
      <c r="AK16" s="164"/>
      <c r="AL16" s="180"/>
      <c r="AM16" s="164"/>
      <c r="AN16" s="149"/>
      <c r="AO16" s="148"/>
      <c r="AP16" s="149"/>
      <c r="AQ16" s="149"/>
      <c r="AR16" s="149"/>
      <c r="AS16" s="151"/>
      <c r="AT16" s="154"/>
      <c r="AX16" s="155"/>
    </row>
    <row r="17" spans="1:50" s="147" customFormat="1" ht="20.100000000000001" customHeight="1" x14ac:dyDescent="0.4">
      <c r="A17" s="357"/>
      <c r="B17" s="148"/>
      <c r="C17" s="149"/>
      <c r="D17" s="152"/>
      <c r="E17" s="149"/>
      <c r="F17" s="149"/>
      <c r="G17" s="148"/>
      <c r="H17" s="149"/>
      <c r="I17" s="152"/>
      <c r="J17" s="149"/>
      <c r="K17" s="151"/>
      <c r="L17" s="152"/>
      <c r="M17" s="149"/>
      <c r="N17" s="149"/>
      <c r="O17" s="149"/>
      <c r="P17" s="177"/>
      <c r="R17" s="357"/>
      <c r="S17" s="152"/>
      <c r="T17" s="149"/>
      <c r="U17" s="152"/>
      <c r="V17" s="149"/>
      <c r="W17" s="149"/>
      <c r="X17" s="148"/>
      <c r="Y17" s="149"/>
      <c r="Z17" s="149"/>
      <c r="AA17" s="149"/>
      <c r="AB17" s="151"/>
      <c r="AC17" s="154"/>
      <c r="AE17" s="173"/>
      <c r="AG17" s="155"/>
      <c r="AI17" s="359"/>
      <c r="AJ17" s="152"/>
      <c r="AK17" s="164"/>
      <c r="AL17" s="180"/>
      <c r="AM17" s="164"/>
      <c r="AN17" s="149"/>
      <c r="AO17" s="181"/>
      <c r="AP17" s="149"/>
      <c r="AQ17" s="149"/>
      <c r="AR17" s="149"/>
      <c r="AS17" s="151"/>
      <c r="AT17" s="154"/>
      <c r="AX17" s="155"/>
    </row>
    <row r="18" spans="1:50" s="147" customFormat="1" ht="20.100000000000001" customHeight="1" x14ac:dyDescent="0.4">
      <c r="A18" s="357"/>
      <c r="B18" s="163"/>
      <c r="C18" s="361"/>
      <c r="D18" s="361"/>
      <c r="E18" s="361"/>
      <c r="F18" s="149"/>
      <c r="G18" s="163"/>
      <c r="H18" s="266" t="s">
        <v>29</v>
      </c>
      <c r="I18" s="164"/>
      <c r="J18" s="266" t="s">
        <v>36</v>
      </c>
      <c r="K18" s="151"/>
      <c r="L18" s="152"/>
      <c r="M18" s="361"/>
      <c r="N18" s="361"/>
      <c r="O18" s="361"/>
      <c r="P18" s="177"/>
      <c r="R18" s="357"/>
      <c r="S18" s="166"/>
      <c r="T18" s="352"/>
      <c r="U18" s="352"/>
      <c r="V18" s="352"/>
      <c r="X18" s="148"/>
      <c r="Y18" s="149"/>
      <c r="Z18" s="164"/>
      <c r="AA18" s="149"/>
      <c r="AB18" s="151"/>
      <c r="AC18" s="154"/>
      <c r="AE18" s="173"/>
      <c r="AG18" s="155"/>
      <c r="AI18" s="359"/>
      <c r="AJ18" s="152"/>
      <c r="AK18" s="182"/>
      <c r="AL18" s="152"/>
      <c r="AM18" s="182"/>
      <c r="AN18" s="149"/>
      <c r="AO18" s="181"/>
      <c r="AP18" s="149"/>
      <c r="AQ18" s="152"/>
      <c r="AR18" s="149"/>
      <c r="AS18" s="151"/>
      <c r="AT18" s="154"/>
      <c r="AX18" s="155"/>
    </row>
    <row r="19" spans="1:50" s="147" customFormat="1" ht="20.100000000000001" customHeight="1" x14ac:dyDescent="0.4">
      <c r="A19" s="357"/>
      <c r="B19" s="163"/>
      <c r="C19" s="361"/>
      <c r="D19" s="361"/>
      <c r="E19" s="361"/>
      <c r="F19" s="151"/>
      <c r="G19" s="164"/>
      <c r="H19" s="168" t="s">
        <v>472</v>
      </c>
      <c r="I19" s="164"/>
      <c r="J19" s="168" t="s">
        <v>473</v>
      </c>
      <c r="K19" s="149"/>
      <c r="L19" s="148"/>
      <c r="M19" s="368"/>
      <c r="N19" s="368"/>
      <c r="O19" s="368"/>
      <c r="P19" s="177"/>
      <c r="R19" s="357"/>
      <c r="S19" s="166"/>
      <c r="T19" s="381"/>
      <c r="U19" s="381"/>
      <c r="V19" s="381"/>
      <c r="X19" s="148"/>
      <c r="Y19" s="168"/>
      <c r="Z19" s="152"/>
      <c r="AA19" s="168"/>
      <c r="AB19" s="151"/>
      <c r="AC19" s="154"/>
      <c r="AE19" s="173"/>
      <c r="AG19" s="155"/>
      <c r="AI19" s="359"/>
      <c r="AJ19" s="152"/>
      <c r="AK19" s="164"/>
      <c r="AL19" s="180"/>
      <c r="AM19" s="164"/>
      <c r="AN19" s="149"/>
      <c r="AO19" s="181"/>
      <c r="AP19" s="149"/>
      <c r="AQ19" s="152"/>
      <c r="AR19" s="149"/>
      <c r="AS19" s="151"/>
      <c r="AT19" s="154"/>
      <c r="AX19" s="155"/>
    </row>
    <row r="20" spans="1:50" s="147" customFormat="1" ht="20.100000000000001" customHeight="1" x14ac:dyDescent="0.4">
      <c r="A20" s="357"/>
      <c r="B20" s="148"/>
      <c r="C20" s="361"/>
      <c r="D20" s="361"/>
      <c r="E20" s="361"/>
      <c r="F20" s="151"/>
      <c r="G20" s="164"/>
      <c r="H20" s="149"/>
      <c r="I20" s="152"/>
      <c r="J20" s="149"/>
      <c r="K20" s="149"/>
      <c r="L20" s="148"/>
      <c r="M20" s="361"/>
      <c r="N20" s="361"/>
      <c r="O20" s="361"/>
      <c r="P20" s="177"/>
      <c r="R20" s="357"/>
      <c r="S20" s="164"/>
      <c r="T20" s="149"/>
      <c r="U20" s="164"/>
      <c r="V20" s="149"/>
      <c r="W20" s="149"/>
      <c r="X20" s="148"/>
      <c r="Y20" s="149"/>
      <c r="Z20" s="152"/>
      <c r="AA20" s="149"/>
      <c r="AB20" s="151"/>
      <c r="AC20" s="154"/>
      <c r="AE20" s="173"/>
      <c r="AG20" s="155"/>
      <c r="AI20" s="359"/>
      <c r="AJ20" s="164"/>
      <c r="AK20" s="365" t="s">
        <v>474</v>
      </c>
      <c r="AL20" s="374"/>
      <c r="AM20" s="375"/>
      <c r="AN20" s="149"/>
      <c r="AO20" s="181"/>
      <c r="AP20" s="149"/>
      <c r="AQ20" s="152"/>
      <c r="AR20" s="149"/>
      <c r="AS20" s="151"/>
      <c r="AT20" s="154"/>
      <c r="AX20" s="155"/>
    </row>
    <row r="21" spans="1:50" s="147" customFormat="1" ht="20.100000000000001" customHeight="1" x14ac:dyDescent="0.4">
      <c r="A21" s="357"/>
      <c r="B21" s="148"/>
      <c r="C21" s="368"/>
      <c r="D21" s="368"/>
      <c r="E21" s="368"/>
      <c r="F21" s="151"/>
      <c r="G21" s="164"/>
      <c r="H21" s="183"/>
      <c r="I21" s="152"/>
      <c r="J21" s="168"/>
      <c r="K21" s="149"/>
      <c r="L21" s="148"/>
      <c r="M21" s="368"/>
      <c r="N21" s="368"/>
      <c r="O21" s="368"/>
      <c r="P21" s="177"/>
      <c r="R21" s="357"/>
      <c r="S21" s="152"/>
      <c r="T21" s="164"/>
      <c r="U21" s="152"/>
      <c r="V21" s="164"/>
      <c r="W21" s="149"/>
      <c r="X21" s="148"/>
      <c r="Y21" s="168"/>
      <c r="Z21" s="152"/>
      <c r="AA21" s="168"/>
      <c r="AB21" s="151"/>
      <c r="AC21" s="154"/>
      <c r="AE21" s="173"/>
      <c r="AG21" s="155"/>
      <c r="AI21" s="359"/>
      <c r="AJ21" s="152"/>
      <c r="AK21" s="379" t="s">
        <v>475</v>
      </c>
      <c r="AL21" s="380"/>
      <c r="AM21" s="380"/>
      <c r="AN21" s="149"/>
      <c r="AO21" s="148"/>
      <c r="AP21" s="149"/>
      <c r="AQ21" s="152"/>
      <c r="AR21" s="149"/>
      <c r="AS21" s="151"/>
      <c r="AT21" s="154"/>
      <c r="AX21" s="155"/>
    </row>
    <row r="22" spans="1:50" s="147" customFormat="1" ht="20.100000000000001" customHeight="1" x14ac:dyDescent="0.4">
      <c r="A22" s="357"/>
      <c r="B22" s="148"/>
      <c r="C22" s="149"/>
      <c r="D22" s="184"/>
      <c r="E22" s="149"/>
      <c r="F22" s="151"/>
      <c r="G22" s="152"/>
      <c r="H22" s="149"/>
      <c r="I22" s="152"/>
      <c r="J22" s="149"/>
      <c r="K22" s="149"/>
      <c r="L22" s="148"/>
      <c r="M22" s="149"/>
      <c r="N22" s="149"/>
      <c r="O22" s="149"/>
      <c r="P22" s="177"/>
      <c r="R22" s="357"/>
      <c r="S22" s="152"/>
      <c r="T22" s="149"/>
      <c r="U22" s="152"/>
      <c r="V22" s="149"/>
      <c r="W22" s="149"/>
      <c r="X22" s="148"/>
      <c r="Y22" s="149"/>
      <c r="Z22" s="149"/>
      <c r="AA22" s="149"/>
      <c r="AB22" s="151"/>
      <c r="AC22" s="154"/>
      <c r="AE22" s="173"/>
      <c r="AG22" s="155"/>
      <c r="AI22" s="359"/>
      <c r="AJ22" s="170"/>
      <c r="AK22" s="265" t="s">
        <v>27</v>
      </c>
      <c r="AL22" s="152"/>
      <c r="AM22" s="265" t="s">
        <v>27</v>
      </c>
      <c r="AN22" s="149"/>
      <c r="AO22" s="148"/>
      <c r="AP22" s="149"/>
      <c r="AQ22" s="152"/>
      <c r="AR22" s="149"/>
      <c r="AS22" s="151"/>
      <c r="AT22" s="154"/>
      <c r="AX22" s="155"/>
    </row>
    <row r="23" spans="1:50" s="147" customFormat="1" ht="20.100000000000001" customHeight="1" x14ac:dyDescent="0.4">
      <c r="A23" s="357"/>
      <c r="B23" s="148"/>
      <c r="C23" s="168"/>
      <c r="D23" s="184"/>
      <c r="E23" s="168"/>
      <c r="F23" s="151"/>
      <c r="G23" s="152"/>
      <c r="H23" s="168"/>
      <c r="I23" s="152"/>
      <c r="J23" s="149"/>
      <c r="K23" s="149"/>
      <c r="L23" s="148"/>
      <c r="M23" s="149"/>
      <c r="N23" s="149"/>
      <c r="O23" s="149"/>
      <c r="P23" s="177"/>
      <c r="R23" s="357"/>
      <c r="S23" s="152"/>
      <c r="T23" s="149"/>
      <c r="U23" s="152"/>
      <c r="V23" s="149"/>
      <c r="W23" s="149"/>
      <c r="X23" s="148"/>
      <c r="Y23" s="168"/>
      <c r="Z23" s="149"/>
      <c r="AA23" s="149"/>
      <c r="AB23" s="151"/>
      <c r="AC23" s="154"/>
      <c r="AE23" s="173"/>
      <c r="AG23" s="155"/>
      <c r="AI23" s="359"/>
      <c r="AJ23" s="170"/>
      <c r="AK23" s="164" t="s">
        <v>476</v>
      </c>
      <c r="AL23" s="152"/>
      <c r="AM23" s="164" t="s">
        <v>477</v>
      </c>
      <c r="AN23" s="149"/>
      <c r="AO23" s="148"/>
      <c r="AP23" s="149"/>
      <c r="AQ23" s="152"/>
      <c r="AR23" s="168"/>
      <c r="AS23" s="151"/>
      <c r="AT23" s="154"/>
      <c r="AX23" s="155"/>
    </row>
    <row r="24" spans="1:50" s="147" customFormat="1" ht="20.100000000000001" customHeight="1" x14ac:dyDescent="0.4">
      <c r="A24" s="357"/>
      <c r="B24" s="163"/>
      <c r="C24" s="265" t="s">
        <v>19</v>
      </c>
      <c r="D24" s="164"/>
      <c r="E24" s="265" t="s">
        <v>19</v>
      </c>
      <c r="F24" s="151"/>
      <c r="G24" s="163"/>
      <c r="H24" s="149"/>
      <c r="I24" s="164"/>
      <c r="J24" s="149"/>
      <c r="K24" s="149"/>
      <c r="L24" s="163"/>
      <c r="M24" s="361"/>
      <c r="N24" s="361"/>
      <c r="O24" s="361"/>
      <c r="P24" s="177"/>
      <c r="R24" s="357"/>
      <c r="S24" s="164"/>
      <c r="T24" s="265" t="s">
        <v>19</v>
      </c>
      <c r="U24" s="164"/>
      <c r="V24" s="149"/>
      <c r="W24" s="149"/>
      <c r="X24" s="163"/>
      <c r="Y24" s="149"/>
      <c r="Z24" s="164"/>
      <c r="AA24" s="266" t="s">
        <v>19</v>
      </c>
      <c r="AB24" s="151"/>
      <c r="AC24" s="154"/>
      <c r="AE24" s="173"/>
      <c r="AG24" s="155"/>
      <c r="AI24" s="359"/>
      <c r="AJ24" s="152"/>
      <c r="AK24" s="149"/>
      <c r="AL24" s="152"/>
      <c r="AM24" s="149"/>
      <c r="AN24" s="149"/>
      <c r="AO24" s="148"/>
      <c r="AP24" s="149"/>
      <c r="AQ24" s="152"/>
      <c r="AR24" s="149"/>
      <c r="AS24" s="151"/>
      <c r="AT24" s="154"/>
      <c r="AX24" s="155"/>
    </row>
    <row r="25" spans="1:50" s="147" customFormat="1" ht="20.100000000000001" customHeight="1" x14ac:dyDescent="0.4">
      <c r="A25" s="357"/>
      <c r="B25" s="148"/>
      <c r="C25" s="168" t="s">
        <v>478</v>
      </c>
      <c r="D25" s="184"/>
      <c r="E25" s="168" t="s">
        <v>479</v>
      </c>
      <c r="F25" s="151"/>
      <c r="G25" s="164"/>
      <c r="H25" s="168"/>
      <c r="I25" s="164"/>
      <c r="J25" s="168"/>
      <c r="K25" s="149"/>
      <c r="L25" s="163"/>
      <c r="M25" s="368"/>
      <c r="N25" s="368"/>
      <c r="O25" s="368"/>
      <c r="P25" s="177"/>
      <c r="R25" s="357"/>
      <c r="S25" s="152"/>
      <c r="T25" s="149" t="s">
        <v>480</v>
      </c>
      <c r="U25" s="152"/>
      <c r="V25" s="164"/>
      <c r="W25" s="164"/>
      <c r="X25" s="148"/>
      <c r="Y25" s="149"/>
      <c r="Z25" s="152"/>
      <c r="AA25" s="149" t="s">
        <v>662</v>
      </c>
      <c r="AB25" s="151"/>
      <c r="AC25" s="154"/>
      <c r="AE25" s="173"/>
      <c r="AG25" s="155"/>
      <c r="AI25" s="359"/>
      <c r="AJ25" s="152"/>
      <c r="AK25" s="149"/>
      <c r="AL25" s="152"/>
      <c r="AM25" s="149"/>
      <c r="AN25" s="149"/>
      <c r="AO25" s="148"/>
      <c r="AP25" s="168"/>
      <c r="AQ25" s="152"/>
      <c r="AR25" s="168"/>
      <c r="AS25" s="151"/>
      <c r="AT25" s="154"/>
      <c r="AX25" s="155"/>
    </row>
    <row r="26" spans="1:50" s="147" customFormat="1" ht="20.100000000000001" customHeight="1" x14ac:dyDescent="0.4">
      <c r="A26" s="357"/>
      <c r="B26" s="148"/>
      <c r="C26" s="361"/>
      <c r="D26" s="361"/>
      <c r="E26" s="361"/>
      <c r="F26" s="151"/>
      <c r="G26" s="163"/>
      <c r="H26" s="149"/>
      <c r="I26" s="164"/>
      <c r="J26" s="149"/>
      <c r="K26" s="149"/>
      <c r="L26" s="163"/>
      <c r="M26" s="361"/>
      <c r="N26" s="361"/>
      <c r="O26" s="361"/>
      <c r="P26" s="177"/>
      <c r="R26" s="357"/>
      <c r="S26" s="164"/>
      <c r="T26" s="149"/>
      <c r="U26" s="164"/>
      <c r="V26" s="149"/>
      <c r="W26" s="164"/>
      <c r="X26" s="163"/>
      <c r="Y26" s="149"/>
      <c r="Z26" s="164"/>
      <c r="AA26" s="149"/>
      <c r="AB26" s="151"/>
      <c r="AC26" s="154"/>
      <c r="AE26" s="173"/>
      <c r="AG26" s="155"/>
      <c r="AI26" s="359"/>
      <c r="AJ26" s="152"/>
      <c r="AK26" s="149"/>
      <c r="AL26" s="152"/>
      <c r="AM26" s="149"/>
      <c r="AN26" s="149"/>
      <c r="AO26" s="148"/>
      <c r="AP26" s="149"/>
      <c r="AQ26" s="152"/>
      <c r="AR26" s="164"/>
      <c r="AS26" s="151"/>
      <c r="AT26" s="154"/>
      <c r="AX26" s="155"/>
    </row>
    <row r="27" spans="1:50" s="147" customFormat="1" ht="20.100000000000001" customHeight="1" x14ac:dyDescent="0.4">
      <c r="A27" s="357"/>
      <c r="B27" s="148"/>
      <c r="C27" s="384"/>
      <c r="D27" s="384"/>
      <c r="E27" s="384"/>
      <c r="F27" s="151"/>
      <c r="G27" s="164"/>
      <c r="H27" s="168"/>
      <c r="I27" s="164"/>
      <c r="J27" s="149"/>
      <c r="K27" s="149"/>
      <c r="L27" s="163"/>
      <c r="M27" s="368"/>
      <c r="N27" s="368"/>
      <c r="O27" s="368"/>
      <c r="P27" s="177"/>
      <c r="R27" s="357"/>
      <c r="S27" s="152"/>
      <c r="T27" s="149"/>
      <c r="U27" s="152"/>
      <c r="V27" s="149"/>
      <c r="W27" s="164"/>
      <c r="X27" s="148"/>
      <c r="Y27" s="149"/>
      <c r="Z27" s="152"/>
      <c r="AA27" s="164"/>
      <c r="AB27" s="151"/>
      <c r="AC27" s="154"/>
      <c r="AE27" s="173"/>
      <c r="AG27" s="155"/>
      <c r="AI27" s="359"/>
      <c r="AJ27" s="152"/>
      <c r="AK27" s="149"/>
      <c r="AL27" s="152"/>
      <c r="AM27" s="149"/>
      <c r="AN27" s="149"/>
      <c r="AO27" s="148"/>
      <c r="AP27" s="168"/>
      <c r="AQ27" s="152"/>
      <c r="AR27" s="164"/>
      <c r="AS27" s="151"/>
      <c r="AT27" s="154"/>
      <c r="AX27" s="155"/>
    </row>
    <row r="28" spans="1:50" s="147" customFormat="1" ht="20.100000000000001" customHeight="1" x14ac:dyDescent="0.4">
      <c r="A28" s="357"/>
      <c r="B28" s="149"/>
      <c r="C28" s="149"/>
      <c r="D28" s="149"/>
      <c r="E28" s="149"/>
      <c r="F28" s="151"/>
      <c r="G28" s="152"/>
      <c r="H28" s="149"/>
      <c r="I28" s="152"/>
      <c r="J28" s="149"/>
      <c r="K28" s="149"/>
      <c r="L28" s="148"/>
      <c r="M28" s="149"/>
      <c r="N28" s="149"/>
      <c r="O28" s="149"/>
      <c r="P28" s="177"/>
      <c r="R28" s="357"/>
      <c r="S28" s="152"/>
      <c r="T28" s="149"/>
      <c r="U28" s="149"/>
      <c r="V28" s="149"/>
      <c r="W28" s="149"/>
      <c r="X28" s="148"/>
      <c r="Y28" s="149"/>
      <c r="Z28" s="149"/>
      <c r="AA28" s="149"/>
      <c r="AB28" s="151"/>
      <c r="AC28" s="154"/>
      <c r="AE28" s="173"/>
      <c r="AG28" s="155"/>
      <c r="AI28" s="359"/>
      <c r="AJ28" s="164"/>
      <c r="AK28" s="361"/>
      <c r="AL28" s="361"/>
      <c r="AM28" s="361"/>
      <c r="AN28" s="149"/>
      <c r="AO28" s="181"/>
      <c r="AP28" s="149"/>
      <c r="AQ28" s="164"/>
      <c r="AR28" s="149"/>
      <c r="AS28" s="151"/>
      <c r="AT28" s="154"/>
      <c r="AX28" s="155"/>
    </row>
    <row r="29" spans="1:50" s="147" customFormat="1" ht="20.100000000000001" customHeight="1" x14ac:dyDescent="0.4">
      <c r="A29" s="357"/>
      <c r="B29" s="149"/>
      <c r="C29" s="149"/>
      <c r="D29" s="149"/>
      <c r="E29" s="149"/>
      <c r="F29" s="151"/>
      <c r="G29" s="152"/>
      <c r="H29" s="149"/>
      <c r="I29" s="152"/>
      <c r="J29" s="149"/>
      <c r="K29" s="149"/>
      <c r="L29" s="148"/>
      <c r="M29" s="149"/>
      <c r="N29" s="149"/>
      <c r="O29" s="149"/>
      <c r="P29" s="177"/>
      <c r="R29" s="357"/>
      <c r="S29" s="152"/>
      <c r="T29" s="149"/>
      <c r="U29" s="149"/>
      <c r="V29" s="149"/>
      <c r="W29" s="149"/>
      <c r="X29" s="148"/>
      <c r="Y29" s="149"/>
      <c r="Z29" s="149"/>
      <c r="AA29" s="149"/>
      <c r="AB29" s="151"/>
      <c r="AC29" s="154"/>
      <c r="AE29" s="173"/>
      <c r="AG29" s="155"/>
      <c r="AI29" s="359"/>
      <c r="AJ29" s="152"/>
      <c r="AK29" s="368"/>
      <c r="AL29" s="368"/>
      <c r="AM29" s="368"/>
      <c r="AN29" s="149"/>
      <c r="AO29" s="181"/>
      <c r="AP29" s="149"/>
      <c r="AQ29" s="152"/>
      <c r="AR29" s="164"/>
      <c r="AS29" s="151"/>
      <c r="AT29" s="154"/>
      <c r="AX29" s="155"/>
    </row>
    <row r="30" spans="1:50" s="147" customFormat="1" ht="20.100000000000001" customHeight="1" x14ac:dyDescent="0.4">
      <c r="A30" s="357"/>
      <c r="B30" s="163"/>
      <c r="C30" s="149"/>
      <c r="D30" s="164"/>
      <c r="E30" s="149"/>
      <c r="F30" s="151"/>
      <c r="G30" s="163"/>
      <c r="H30" s="383"/>
      <c r="I30" s="383"/>
      <c r="J30" s="383"/>
      <c r="K30" s="149"/>
      <c r="L30" s="163"/>
      <c r="M30" s="361"/>
      <c r="N30" s="361"/>
      <c r="O30" s="361"/>
      <c r="P30" s="177"/>
      <c r="R30" s="357"/>
      <c r="S30" s="164"/>
      <c r="T30" s="149"/>
      <c r="U30" s="164"/>
      <c r="V30" s="149"/>
      <c r="W30" s="149"/>
      <c r="X30" s="163"/>
      <c r="Y30" s="383"/>
      <c r="Z30" s="383"/>
      <c r="AA30" s="383"/>
      <c r="AB30" s="151"/>
      <c r="AC30" s="154"/>
      <c r="AE30" s="173"/>
      <c r="AG30" s="155"/>
      <c r="AI30" s="359"/>
      <c r="AJ30" s="152"/>
      <c r="AK30" s="149"/>
      <c r="AL30" s="149"/>
      <c r="AM30" s="149"/>
      <c r="AN30" s="149"/>
      <c r="AO30" s="163"/>
      <c r="AP30" s="149"/>
      <c r="AQ30" s="152"/>
      <c r="AR30" s="164"/>
      <c r="AS30" s="151"/>
      <c r="AT30" s="148"/>
      <c r="AX30" s="155"/>
    </row>
    <row r="31" spans="1:50" s="147" customFormat="1" ht="20.100000000000001" customHeight="1" x14ac:dyDescent="0.4">
      <c r="A31" s="357"/>
      <c r="B31" s="163"/>
      <c r="C31" s="168"/>
      <c r="D31" s="164"/>
      <c r="E31" s="168"/>
      <c r="F31" s="151"/>
      <c r="G31" s="164"/>
      <c r="H31" s="168"/>
      <c r="I31" s="152"/>
      <c r="J31" s="149"/>
      <c r="K31" s="149"/>
      <c r="L31" s="148"/>
      <c r="M31" s="361"/>
      <c r="N31" s="361"/>
      <c r="O31" s="361"/>
      <c r="P31" s="177"/>
      <c r="R31" s="357"/>
      <c r="S31" s="152"/>
      <c r="T31" s="164"/>
      <c r="U31" s="152"/>
      <c r="V31" s="149"/>
      <c r="W31" s="149"/>
      <c r="X31" s="148"/>
      <c r="Y31" s="168"/>
      <c r="Z31" s="152"/>
      <c r="AA31" s="149"/>
      <c r="AB31" s="151"/>
      <c r="AC31" s="154"/>
      <c r="AE31" s="173"/>
      <c r="AG31" s="155"/>
      <c r="AI31" s="359"/>
      <c r="AJ31" s="152"/>
      <c r="AK31" s="149"/>
      <c r="AL31" s="149"/>
      <c r="AM31" s="149"/>
      <c r="AN31" s="149"/>
      <c r="AO31" s="181"/>
      <c r="AP31" s="149"/>
      <c r="AQ31" s="152"/>
      <c r="AR31" s="168"/>
      <c r="AS31" s="151"/>
      <c r="AT31" s="148"/>
      <c r="AX31" s="155"/>
    </row>
    <row r="32" spans="1:50" s="147" customFormat="1" ht="20.100000000000001" customHeight="1" x14ac:dyDescent="0.4">
      <c r="A32" s="357"/>
      <c r="B32" s="163"/>
      <c r="C32" s="149"/>
      <c r="D32" s="164"/>
      <c r="E32" s="149"/>
      <c r="F32" s="151"/>
      <c r="G32" s="163"/>
      <c r="H32" s="385"/>
      <c r="I32" s="385"/>
      <c r="J32" s="385"/>
      <c r="K32" s="149"/>
      <c r="L32" s="163"/>
      <c r="M32" s="361"/>
      <c r="N32" s="361"/>
      <c r="O32" s="361"/>
      <c r="P32" s="177"/>
      <c r="R32" s="357"/>
      <c r="S32" s="164"/>
      <c r="T32" s="149"/>
      <c r="U32" s="164"/>
      <c r="V32" s="149"/>
      <c r="W32" s="149"/>
      <c r="X32" s="163"/>
      <c r="Y32" s="385"/>
      <c r="Z32" s="385"/>
      <c r="AA32" s="385"/>
      <c r="AB32" s="151"/>
      <c r="AC32" s="154"/>
      <c r="AE32" s="173"/>
      <c r="AG32" s="155"/>
      <c r="AI32" s="359"/>
      <c r="AJ32" s="152"/>
      <c r="AK32" s="149"/>
      <c r="AL32" s="152"/>
      <c r="AM32" s="149"/>
      <c r="AN32" s="149"/>
      <c r="AO32" s="163"/>
      <c r="AP32" s="149"/>
      <c r="AQ32" s="152"/>
      <c r="AR32" s="149"/>
      <c r="AS32" s="151"/>
      <c r="AT32" s="154"/>
      <c r="AX32" s="155"/>
    </row>
    <row r="33" spans="1:50" s="147" customFormat="1" ht="20.100000000000001" customHeight="1" x14ac:dyDescent="0.4">
      <c r="A33" s="357"/>
      <c r="B33" s="163"/>
      <c r="C33" s="168"/>
      <c r="D33" s="164"/>
      <c r="E33" s="168"/>
      <c r="F33" s="151"/>
      <c r="G33" s="152"/>
      <c r="H33" s="149"/>
      <c r="I33" s="152"/>
      <c r="J33" s="168"/>
      <c r="K33" s="149"/>
      <c r="L33" s="148"/>
      <c r="M33" s="361"/>
      <c r="N33" s="361"/>
      <c r="O33" s="361"/>
      <c r="P33" s="177"/>
      <c r="R33" s="357"/>
      <c r="S33" s="152"/>
      <c r="T33" s="164"/>
      <c r="U33" s="152"/>
      <c r="V33" s="149"/>
      <c r="W33" s="149"/>
      <c r="X33" s="148"/>
      <c r="Y33" s="164"/>
      <c r="Z33" s="152"/>
      <c r="AA33" s="168"/>
      <c r="AB33" s="151"/>
      <c r="AC33" s="154"/>
      <c r="AE33" s="173"/>
      <c r="AG33" s="155"/>
      <c r="AI33" s="359"/>
      <c r="AJ33" s="152"/>
      <c r="AK33" s="164"/>
      <c r="AL33" s="180"/>
      <c r="AM33" s="149"/>
      <c r="AN33" s="149"/>
      <c r="AO33" s="148"/>
      <c r="AP33" s="149"/>
      <c r="AQ33" s="152"/>
      <c r="AR33" s="149"/>
      <c r="AS33" s="151"/>
      <c r="AT33" s="154"/>
      <c r="AX33" s="155"/>
    </row>
    <row r="34" spans="1:50" s="147" customFormat="1" ht="20.100000000000001" customHeight="1" thickBot="1" x14ac:dyDescent="0.45">
      <c r="A34" s="357"/>
      <c r="B34" s="148"/>
      <c r="C34" s="149"/>
      <c r="D34" s="164"/>
      <c r="E34" s="149"/>
      <c r="F34" s="151"/>
      <c r="G34" s="163"/>
      <c r="H34" s="385"/>
      <c r="I34" s="385"/>
      <c r="J34" s="385"/>
      <c r="K34" s="149"/>
      <c r="L34" s="148"/>
      <c r="M34" s="361"/>
      <c r="N34" s="361"/>
      <c r="O34" s="361"/>
      <c r="P34" s="177"/>
      <c r="R34" s="357"/>
      <c r="S34" s="164"/>
      <c r="T34" s="149"/>
      <c r="U34" s="164"/>
      <c r="V34" s="149"/>
      <c r="W34" s="149"/>
      <c r="X34" s="163"/>
      <c r="Y34" s="385"/>
      <c r="Z34" s="385"/>
      <c r="AA34" s="385"/>
      <c r="AB34" s="151"/>
      <c r="AC34" s="154"/>
      <c r="AE34" s="173"/>
      <c r="AG34" s="155"/>
      <c r="AI34" s="360"/>
      <c r="AJ34" s="152"/>
      <c r="AK34" s="149"/>
      <c r="AL34" s="152"/>
      <c r="AM34" s="149"/>
      <c r="AN34" s="149"/>
      <c r="AO34" s="148"/>
      <c r="AP34" s="149"/>
      <c r="AQ34" s="152"/>
      <c r="AR34" s="149"/>
      <c r="AS34" s="151"/>
      <c r="AT34" s="154"/>
      <c r="AX34" s="155"/>
    </row>
    <row r="35" spans="1:50" s="147" customFormat="1" ht="30.75" customHeight="1" x14ac:dyDescent="0.4">
      <c r="A35" s="357"/>
      <c r="B35" s="148"/>
      <c r="C35" s="149"/>
      <c r="D35" s="164"/>
      <c r="E35" s="168"/>
      <c r="F35" s="151"/>
      <c r="G35" s="152"/>
      <c r="H35" s="149"/>
      <c r="I35" s="152"/>
      <c r="J35" s="168"/>
      <c r="K35" s="149"/>
      <c r="L35" s="148"/>
      <c r="M35" s="361"/>
      <c r="N35" s="361"/>
      <c r="O35" s="361"/>
      <c r="P35" s="177"/>
      <c r="R35" s="357"/>
      <c r="S35" s="152"/>
      <c r="T35" s="149"/>
      <c r="U35" s="152"/>
      <c r="V35" s="149"/>
      <c r="W35" s="149"/>
      <c r="X35" s="148"/>
      <c r="Y35" s="164"/>
      <c r="Z35" s="152"/>
      <c r="AA35" s="168"/>
      <c r="AB35" s="151"/>
      <c r="AC35" s="154"/>
      <c r="AE35" s="173"/>
      <c r="AG35" s="155"/>
      <c r="AI35" s="274"/>
      <c r="AJ35" s="353" t="s">
        <v>442</v>
      </c>
      <c r="AK35" s="353"/>
      <c r="AL35" s="353"/>
      <c r="AM35" s="353"/>
      <c r="AN35" s="263"/>
      <c r="AO35" s="270"/>
      <c r="AP35" s="355" t="s">
        <v>443</v>
      </c>
      <c r="AQ35" s="355"/>
      <c r="AR35" s="355"/>
      <c r="AS35" s="287"/>
      <c r="AT35" s="272"/>
      <c r="AU35" s="355" t="s">
        <v>444</v>
      </c>
      <c r="AV35" s="355"/>
      <c r="AW35" s="355"/>
      <c r="AX35" s="264"/>
    </row>
    <row r="36" spans="1:50" s="147" customFormat="1" ht="9.75" customHeight="1" x14ac:dyDescent="0.4">
      <c r="A36" s="357"/>
      <c r="B36" s="148"/>
      <c r="C36" s="149"/>
      <c r="D36" s="152"/>
      <c r="E36" s="149"/>
      <c r="F36" s="151"/>
      <c r="G36" s="152"/>
      <c r="H36" s="149"/>
      <c r="I36" s="149"/>
      <c r="J36" s="149"/>
      <c r="K36" s="149"/>
      <c r="L36" s="148"/>
      <c r="M36" s="361"/>
      <c r="N36" s="361"/>
      <c r="O36" s="361"/>
      <c r="P36" s="177"/>
      <c r="R36" s="357"/>
      <c r="S36" s="152"/>
      <c r="T36" s="149"/>
      <c r="U36" s="152"/>
      <c r="V36" s="149"/>
      <c r="W36" s="149"/>
      <c r="X36" s="148"/>
      <c r="Y36" s="149"/>
      <c r="Z36" s="152"/>
      <c r="AA36" s="149"/>
      <c r="AB36" s="151"/>
      <c r="AC36" s="154"/>
      <c r="AE36" s="173"/>
      <c r="AG36" s="155"/>
      <c r="AI36" s="356" t="s">
        <v>481</v>
      </c>
      <c r="AJ36" s="152"/>
      <c r="AK36" s="153"/>
      <c r="AL36" s="150"/>
      <c r="AM36" s="153"/>
      <c r="AN36" s="149"/>
      <c r="AO36" s="159"/>
      <c r="AP36" s="153"/>
      <c r="AQ36" s="150"/>
      <c r="AR36" s="153"/>
      <c r="AS36" s="160"/>
      <c r="AT36" s="159"/>
      <c r="AU36" s="153"/>
      <c r="AV36" s="153"/>
      <c r="AW36" s="153"/>
      <c r="AX36" s="177"/>
    </row>
    <row r="37" spans="1:50" s="147" customFormat="1" ht="20.100000000000001" customHeight="1" x14ac:dyDescent="0.4">
      <c r="A37" s="357"/>
      <c r="B37" s="148"/>
      <c r="C37" s="149"/>
      <c r="D37" s="152"/>
      <c r="E37" s="149"/>
      <c r="F37" s="151"/>
      <c r="G37" s="152"/>
      <c r="H37" s="149"/>
      <c r="I37" s="149"/>
      <c r="J37" s="149"/>
      <c r="K37" s="149"/>
      <c r="L37" s="148"/>
      <c r="M37" s="368"/>
      <c r="N37" s="368"/>
      <c r="O37" s="368"/>
      <c r="P37" s="177"/>
      <c r="R37" s="357"/>
      <c r="S37" s="152"/>
      <c r="T37" s="149"/>
      <c r="U37" s="152"/>
      <c r="V37" s="149"/>
      <c r="W37" s="149"/>
      <c r="X37" s="148"/>
      <c r="Y37" s="168"/>
      <c r="Z37" s="152"/>
      <c r="AA37" s="164"/>
      <c r="AB37" s="151"/>
      <c r="AC37" s="154"/>
      <c r="AE37" s="173"/>
      <c r="AG37" s="155"/>
      <c r="AI37" s="359"/>
      <c r="AJ37" s="152"/>
      <c r="AK37" s="149"/>
      <c r="AL37" s="164"/>
      <c r="AM37" s="149"/>
      <c r="AN37" s="149"/>
      <c r="AO37" s="148"/>
      <c r="AP37" s="352" t="s">
        <v>701</v>
      </c>
      <c r="AQ37" s="352"/>
      <c r="AR37" s="352"/>
      <c r="AS37" s="149"/>
      <c r="AT37" s="148"/>
      <c r="AU37" s="352" t="s">
        <v>701</v>
      </c>
      <c r="AV37" s="352"/>
      <c r="AW37" s="352"/>
      <c r="AX37" s="177"/>
    </row>
    <row r="38" spans="1:50" s="147" customFormat="1" ht="20.100000000000001" customHeight="1" x14ac:dyDescent="0.4">
      <c r="A38" s="357"/>
      <c r="B38" s="163"/>
      <c r="C38" s="149"/>
      <c r="D38" s="164"/>
      <c r="E38" s="149"/>
      <c r="F38" s="151"/>
      <c r="G38" s="152"/>
      <c r="H38" s="149"/>
      <c r="I38" s="152"/>
      <c r="J38" s="149"/>
      <c r="K38" s="149"/>
      <c r="L38" s="163"/>
      <c r="M38" s="361"/>
      <c r="N38" s="361"/>
      <c r="O38" s="361"/>
      <c r="P38" s="177"/>
      <c r="R38" s="357"/>
      <c r="S38" s="164"/>
      <c r="T38" s="149"/>
      <c r="U38" s="152"/>
      <c r="V38" s="149"/>
      <c r="W38" s="149"/>
      <c r="X38" s="148"/>
      <c r="Y38" s="149"/>
      <c r="Z38" s="152"/>
      <c r="AA38" s="149"/>
      <c r="AB38" s="151"/>
      <c r="AC38" s="154"/>
      <c r="AE38" s="173"/>
      <c r="AG38" s="155"/>
      <c r="AI38" s="359"/>
      <c r="AJ38" s="152"/>
      <c r="AK38" s="168"/>
      <c r="AL38" s="169"/>
      <c r="AM38" s="168"/>
      <c r="AN38" s="149"/>
      <c r="AO38" s="148"/>
      <c r="AP38" s="352"/>
      <c r="AQ38" s="352"/>
      <c r="AR38" s="352"/>
      <c r="AS38" s="149"/>
      <c r="AT38" s="148"/>
      <c r="AU38" s="368"/>
      <c r="AV38" s="368"/>
      <c r="AW38" s="368"/>
      <c r="AX38" s="177"/>
    </row>
    <row r="39" spans="1:50" s="147" customFormat="1" ht="20.100000000000001" customHeight="1" x14ac:dyDescent="0.4">
      <c r="A39" s="357"/>
      <c r="B39" s="163"/>
      <c r="C39" s="168"/>
      <c r="D39" s="164"/>
      <c r="E39" s="168"/>
      <c r="F39" s="151"/>
      <c r="G39" s="152"/>
      <c r="H39" s="149"/>
      <c r="I39" s="152"/>
      <c r="J39" s="149"/>
      <c r="K39" s="149"/>
      <c r="L39" s="163"/>
      <c r="M39" s="361"/>
      <c r="N39" s="361"/>
      <c r="O39" s="361"/>
      <c r="P39" s="177"/>
      <c r="R39" s="357"/>
      <c r="S39" s="152"/>
      <c r="T39" s="164"/>
      <c r="U39" s="152"/>
      <c r="V39" s="164"/>
      <c r="W39" s="149"/>
      <c r="X39" s="148"/>
      <c r="Y39" s="149"/>
      <c r="Z39" s="152"/>
      <c r="AA39" s="149"/>
      <c r="AB39" s="151"/>
      <c r="AC39" s="154"/>
      <c r="AE39" s="173"/>
      <c r="AG39" s="155"/>
      <c r="AI39" s="359"/>
      <c r="AJ39" s="149"/>
      <c r="AK39" s="149"/>
      <c r="AL39" s="149"/>
      <c r="AM39" s="149"/>
      <c r="AN39" s="151"/>
      <c r="AO39" s="166"/>
      <c r="AP39" s="149"/>
      <c r="AQ39" s="149"/>
      <c r="AR39" s="149"/>
      <c r="AS39" s="149"/>
      <c r="AT39" s="148"/>
      <c r="AU39" s="149"/>
      <c r="AV39" s="149"/>
      <c r="AW39" s="149"/>
      <c r="AX39" s="177"/>
    </row>
    <row r="40" spans="1:50" s="147" customFormat="1" ht="20.100000000000001" customHeight="1" x14ac:dyDescent="0.4">
      <c r="A40" s="357"/>
      <c r="B40" s="163"/>
      <c r="C40" s="149"/>
      <c r="D40" s="152"/>
      <c r="E40" s="149"/>
      <c r="F40" s="151"/>
      <c r="G40" s="152"/>
      <c r="H40" s="149"/>
      <c r="I40" s="152"/>
      <c r="J40" s="149"/>
      <c r="K40" s="149"/>
      <c r="L40" s="163"/>
      <c r="M40" s="361"/>
      <c r="N40" s="361"/>
      <c r="O40" s="361"/>
      <c r="P40" s="177"/>
      <c r="R40" s="357"/>
      <c r="S40" s="152"/>
      <c r="T40" s="149"/>
      <c r="U40" s="166"/>
      <c r="V40" s="149"/>
      <c r="X40" s="148"/>
      <c r="Y40" s="149"/>
      <c r="Z40" s="149"/>
      <c r="AA40" s="149"/>
      <c r="AB40" s="151"/>
      <c r="AC40" s="154"/>
      <c r="AE40" s="173"/>
      <c r="AG40" s="155"/>
      <c r="AI40" s="359"/>
      <c r="AJ40" s="149"/>
      <c r="AK40" s="149"/>
      <c r="AL40" s="149"/>
      <c r="AM40" s="149"/>
      <c r="AN40" s="151"/>
      <c r="AO40" s="166"/>
      <c r="AP40" s="189"/>
      <c r="AQ40" s="152"/>
      <c r="AR40" s="149"/>
      <c r="AS40" s="149"/>
      <c r="AT40" s="148"/>
      <c r="AU40" s="149"/>
      <c r="AV40" s="149"/>
      <c r="AW40" s="149"/>
      <c r="AX40" s="177"/>
    </row>
    <row r="41" spans="1:50" s="147" customFormat="1" ht="20.100000000000001" customHeight="1" x14ac:dyDescent="0.4">
      <c r="A41" s="357"/>
      <c r="B41" s="163"/>
      <c r="C41" s="168"/>
      <c r="D41" s="152"/>
      <c r="E41" s="168"/>
      <c r="F41" s="151"/>
      <c r="G41" s="152"/>
      <c r="H41" s="149"/>
      <c r="I41" s="152"/>
      <c r="J41" s="149"/>
      <c r="K41" s="149"/>
      <c r="L41" s="148"/>
      <c r="M41" s="384"/>
      <c r="N41" s="384"/>
      <c r="O41" s="384"/>
      <c r="P41" s="177"/>
      <c r="R41" s="357"/>
      <c r="S41" s="152"/>
      <c r="T41" s="164"/>
      <c r="U41" s="166"/>
      <c r="V41" s="164"/>
      <c r="X41" s="148"/>
      <c r="Y41" s="149"/>
      <c r="Z41" s="149"/>
      <c r="AA41" s="149"/>
      <c r="AB41" s="151"/>
      <c r="AC41" s="154"/>
      <c r="AE41" s="173"/>
      <c r="AG41" s="155"/>
      <c r="AI41" s="359"/>
      <c r="AJ41" s="164"/>
      <c r="AK41" s="149"/>
      <c r="AL41" s="185"/>
      <c r="AM41" s="265" t="s">
        <v>26</v>
      </c>
      <c r="AN41" s="149"/>
      <c r="AO41" s="181"/>
      <c r="AP41" s="149"/>
      <c r="AQ41" s="149"/>
      <c r="AR41" s="149"/>
      <c r="AS41" s="149"/>
      <c r="AT41" s="148"/>
      <c r="AU41" s="149"/>
      <c r="AV41" s="149"/>
      <c r="AW41" s="149"/>
      <c r="AX41" s="177"/>
    </row>
    <row r="42" spans="1:50" s="147" customFormat="1" ht="20.100000000000001" customHeight="1" x14ac:dyDescent="0.4">
      <c r="A42" s="357"/>
      <c r="B42" s="148"/>
      <c r="C42" s="149"/>
      <c r="D42" s="152"/>
      <c r="E42" s="149"/>
      <c r="F42" s="151"/>
      <c r="G42" s="152"/>
      <c r="H42" s="149"/>
      <c r="I42" s="152"/>
      <c r="J42" s="149"/>
      <c r="K42" s="149"/>
      <c r="L42" s="148"/>
      <c r="M42" s="149"/>
      <c r="N42" s="149"/>
      <c r="O42" s="149"/>
      <c r="P42" s="177"/>
      <c r="R42" s="357"/>
      <c r="S42" s="164"/>
      <c r="U42" s="156"/>
      <c r="X42" s="148"/>
      <c r="Y42" s="186"/>
      <c r="Z42" s="184"/>
      <c r="AA42" s="186"/>
      <c r="AB42" s="151"/>
      <c r="AC42" s="154"/>
      <c r="AE42" s="173"/>
      <c r="AG42" s="155"/>
      <c r="AI42" s="359"/>
      <c r="AJ42" s="152"/>
      <c r="AK42" s="164"/>
      <c r="AL42" s="180"/>
      <c r="AM42" s="164" t="s">
        <v>482</v>
      </c>
      <c r="AN42" s="149"/>
      <c r="AO42" s="181"/>
      <c r="AP42" s="149"/>
      <c r="AQ42" s="149"/>
      <c r="AR42" s="149"/>
      <c r="AS42" s="149"/>
      <c r="AT42" s="148"/>
      <c r="AU42" s="149"/>
      <c r="AV42" s="149"/>
      <c r="AW42" s="149"/>
      <c r="AX42" s="177"/>
    </row>
    <row r="43" spans="1:50" s="147" customFormat="1" ht="20.100000000000001" customHeight="1" x14ac:dyDescent="0.4">
      <c r="A43" s="357"/>
      <c r="B43" s="148"/>
      <c r="C43" s="149"/>
      <c r="D43" s="152"/>
      <c r="E43" s="149"/>
      <c r="F43" s="151"/>
      <c r="G43" s="152"/>
      <c r="H43" s="149"/>
      <c r="I43" s="152"/>
      <c r="J43" s="149"/>
      <c r="K43" s="149"/>
      <c r="L43" s="148"/>
      <c r="M43" s="361"/>
      <c r="N43" s="361"/>
      <c r="O43" s="361"/>
      <c r="P43" s="177"/>
      <c r="R43" s="357"/>
      <c r="S43" s="152"/>
      <c r="U43" s="156"/>
      <c r="X43" s="148"/>
      <c r="Y43" s="186"/>
      <c r="Z43" s="184"/>
      <c r="AA43" s="186"/>
      <c r="AB43" s="151"/>
      <c r="AC43" s="154"/>
      <c r="AE43" s="173"/>
      <c r="AG43" s="155"/>
      <c r="AI43" s="359"/>
      <c r="AJ43" s="152"/>
      <c r="AK43" s="265" t="s">
        <v>18</v>
      </c>
      <c r="AL43" s="149"/>
      <c r="AM43" s="149"/>
      <c r="AN43" s="149"/>
      <c r="AO43" s="148"/>
      <c r="AP43" s="149"/>
      <c r="AQ43" s="149"/>
      <c r="AR43" s="149"/>
      <c r="AS43" s="149"/>
      <c r="AT43" s="148"/>
      <c r="AU43" s="149"/>
      <c r="AV43" s="149"/>
      <c r="AW43" s="149"/>
      <c r="AX43" s="177"/>
    </row>
    <row r="44" spans="1:50" s="147" customFormat="1" ht="20.100000000000001" customHeight="1" x14ac:dyDescent="0.4">
      <c r="A44" s="357"/>
      <c r="B44" s="163"/>
      <c r="C44" s="365" t="s">
        <v>483</v>
      </c>
      <c r="D44" s="366"/>
      <c r="E44" s="367"/>
      <c r="F44" s="151"/>
      <c r="G44" s="164"/>
      <c r="H44" s="149"/>
      <c r="I44" s="164"/>
      <c r="J44" s="149"/>
      <c r="K44" s="149"/>
      <c r="L44" s="163"/>
      <c r="M44" s="361"/>
      <c r="N44" s="361"/>
      <c r="O44" s="361"/>
      <c r="P44" s="177"/>
      <c r="R44" s="357"/>
      <c r="S44" s="156"/>
      <c r="T44" s="149"/>
      <c r="U44" s="149"/>
      <c r="V44" s="149"/>
      <c r="X44" s="148"/>
      <c r="Y44" s="369" t="s">
        <v>474</v>
      </c>
      <c r="Z44" s="370"/>
      <c r="AA44" s="371"/>
      <c r="AB44" s="151"/>
      <c r="AC44" s="154"/>
      <c r="AE44" s="173"/>
      <c r="AG44" s="155"/>
      <c r="AI44" s="359"/>
      <c r="AJ44" s="152"/>
      <c r="AK44" s="149" t="s">
        <v>484</v>
      </c>
      <c r="AL44" s="149"/>
      <c r="AM44" s="149"/>
      <c r="AN44" s="149"/>
      <c r="AO44" s="148"/>
      <c r="AP44" s="149"/>
      <c r="AQ44" s="149"/>
      <c r="AR44" s="149"/>
      <c r="AS44" s="149"/>
      <c r="AT44" s="148"/>
      <c r="AU44" s="149"/>
      <c r="AV44" s="149"/>
      <c r="AW44" s="149"/>
      <c r="AX44" s="177"/>
    </row>
    <row r="45" spans="1:50" s="147" customFormat="1" ht="20.100000000000001" customHeight="1" x14ac:dyDescent="0.4">
      <c r="A45" s="357"/>
      <c r="B45" s="148"/>
      <c r="C45" s="373" t="s">
        <v>485</v>
      </c>
      <c r="D45" s="373"/>
      <c r="E45" s="373"/>
      <c r="F45" s="151"/>
      <c r="G45" s="152"/>
      <c r="H45" s="164"/>
      <c r="I45" s="169"/>
      <c r="J45" s="164"/>
      <c r="K45" s="149"/>
      <c r="L45" s="163"/>
      <c r="M45" s="368"/>
      <c r="N45" s="368"/>
      <c r="O45" s="368"/>
      <c r="P45" s="177"/>
      <c r="R45" s="357"/>
      <c r="S45" s="156"/>
      <c r="T45" s="187"/>
      <c r="U45" s="188"/>
      <c r="V45" s="187"/>
      <c r="X45" s="148"/>
      <c r="Y45" s="372" t="s">
        <v>486</v>
      </c>
      <c r="Z45" s="372"/>
      <c r="AA45" s="372"/>
      <c r="AB45" s="151"/>
      <c r="AC45" s="154"/>
      <c r="AE45" s="173"/>
      <c r="AG45" s="155"/>
      <c r="AI45" s="359"/>
      <c r="AJ45" s="163"/>
      <c r="AK45" s="149"/>
      <c r="AL45" s="178"/>
      <c r="AM45" s="265" t="s">
        <v>29</v>
      </c>
      <c r="AN45" s="149"/>
      <c r="AO45" s="170"/>
      <c r="AP45" s="189"/>
      <c r="AQ45" s="152"/>
      <c r="AR45" s="149"/>
      <c r="AS45" s="149"/>
      <c r="AT45" s="148"/>
      <c r="AU45" s="149"/>
      <c r="AV45" s="149"/>
      <c r="AW45" s="149"/>
      <c r="AX45" s="177"/>
    </row>
    <row r="46" spans="1:50" s="147" customFormat="1" ht="20.100000000000001" customHeight="1" x14ac:dyDescent="0.4">
      <c r="A46" s="357"/>
      <c r="B46" s="170"/>
      <c r="C46" s="386"/>
      <c r="D46" s="386"/>
      <c r="E46" s="386"/>
      <c r="F46" s="190"/>
      <c r="G46" s="152"/>
      <c r="H46" s="361"/>
      <c r="I46" s="361"/>
      <c r="J46" s="361"/>
      <c r="K46" s="149"/>
      <c r="L46" s="148"/>
      <c r="M46" s="361"/>
      <c r="N46" s="361"/>
      <c r="O46" s="361"/>
      <c r="P46" s="177"/>
      <c r="R46" s="357"/>
      <c r="S46" s="152"/>
      <c r="T46" s="365" t="s">
        <v>487</v>
      </c>
      <c r="U46" s="366"/>
      <c r="V46" s="367"/>
      <c r="W46" s="149"/>
      <c r="X46" s="148"/>
      <c r="Y46" s="361"/>
      <c r="Z46" s="361"/>
      <c r="AA46" s="361"/>
      <c r="AB46" s="151"/>
      <c r="AC46" s="154"/>
      <c r="AE46" s="173"/>
      <c r="AG46" s="155"/>
      <c r="AI46" s="359"/>
      <c r="AJ46" s="152"/>
      <c r="AK46" s="149"/>
      <c r="AL46" s="180"/>
      <c r="AM46" s="149" t="s">
        <v>488</v>
      </c>
      <c r="AN46" s="149"/>
      <c r="AO46" s="170"/>
      <c r="AP46" s="191"/>
      <c r="AQ46" s="152"/>
      <c r="AR46" s="164"/>
      <c r="AS46" s="149"/>
      <c r="AT46" s="148"/>
      <c r="AU46" s="149"/>
      <c r="AV46" s="149"/>
      <c r="AW46" s="149"/>
      <c r="AX46" s="177"/>
    </row>
    <row r="47" spans="1:50" s="147" customFormat="1" ht="20.100000000000001" customHeight="1" x14ac:dyDescent="0.2">
      <c r="A47" s="357"/>
      <c r="B47" s="170"/>
      <c r="C47" s="387"/>
      <c r="D47" s="387"/>
      <c r="E47" s="387"/>
      <c r="F47" s="190"/>
      <c r="G47" s="152"/>
      <c r="H47" s="368"/>
      <c r="I47" s="368"/>
      <c r="J47" s="368"/>
      <c r="K47" s="149"/>
      <c r="L47" s="148"/>
      <c r="M47" s="361"/>
      <c r="N47" s="361"/>
      <c r="O47" s="361"/>
      <c r="P47" s="177"/>
      <c r="R47" s="357"/>
      <c r="S47" s="152"/>
      <c r="T47" s="372" t="s">
        <v>489</v>
      </c>
      <c r="U47" s="372"/>
      <c r="V47" s="372"/>
      <c r="W47" s="149"/>
      <c r="X47" s="148"/>
      <c r="Y47" s="368"/>
      <c r="Z47" s="368"/>
      <c r="AA47" s="368"/>
      <c r="AB47" s="151"/>
      <c r="AC47" s="154"/>
      <c r="AE47" s="173"/>
      <c r="AG47" s="155"/>
      <c r="AI47" s="359"/>
      <c r="AJ47" s="163"/>
      <c r="AK47" s="149"/>
      <c r="AL47" s="152"/>
      <c r="AM47" s="149"/>
      <c r="AN47" s="149"/>
      <c r="AO47" s="148"/>
      <c r="AP47" s="192"/>
      <c r="AQ47" s="164"/>
      <c r="AR47" s="149"/>
      <c r="AS47" s="149"/>
      <c r="AT47" s="148"/>
      <c r="AU47" s="149"/>
      <c r="AV47" s="149"/>
      <c r="AW47" s="149"/>
      <c r="AX47" s="177"/>
    </row>
    <row r="48" spans="1:50" s="147" customFormat="1" ht="20.100000000000001" customHeight="1" x14ac:dyDescent="0.4">
      <c r="A48" s="357"/>
      <c r="B48" s="163"/>
      <c r="C48" s="149"/>
      <c r="D48" s="164"/>
      <c r="E48" s="149"/>
      <c r="F48" s="151"/>
      <c r="G48" s="152"/>
      <c r="H48" s="149"/>
      <c r="I48" s="149"/>
      <c r="J48" s="149"/>
      <c r="K48" s="149"/>
      <c r="L48" s="163"/>
      <c r="M48" s="361"/>
      <c r="N48" s="361"/>
      <c r="O48" s="361"/>
      <c r="P48" s="177"/>
      <c r="R48" s="357"/>
      <c r="S48" s="164"/>
      <c r="T48" s="149"/>
      <c r="U48" s="164"/>
      <c r="V48" s="149"/>
      <c r="W48" s="149"/>
      <c r="X48" s="163"/>
      <c r="Y48" s="266" t="s">
        <v>31</v>
      </c>
      <c r="Z48" s="164"/>
      <c r="AA48" s="266" t="s">
        <v>31</v>
      </c>
      <c r="AB48" s="151"/>
      <c r="AC48" s="154"/>
      <c r="AE48" s="173"/>
      <c r="AG48" s="155"/>
      <c r="AI48" s="359"/>
      <c r="AJ48" s="152"/>
      <c r="AK48" s="149"/>
      <c r="AL48" s="152"/>
      <c r="AM48" s="149"/>
      <c r="AN48" s="149"/>
      <c r="AO48" s="148"/>
      <c r="AP48" s="149"/>
      <c r="AQ48" s="164"/>
      <c r="AR48" s="149"/>
      <c r="AS48" s="149"/>
      <c r="AT48" s="148"/>
      <c r="AU48" s="149"/>
      <c r="AV48" s="149"/>
      <c r="AW48" s="149"/>
      <c r="AX48" s="177"/>
    </row>
    <row r="49" spans="1:50" s="147" customFormat="1" ht="20.100000000000001" customHeight="1" x14ac:dyDescent="0.4">
      <c r="A49" s="357"/>
      <c r="B49" s="163"/>
      <c r="C49" s="168"/>
      <c r="D49" s="164"/>
      <c r="E49" s="168"/>
      <c r="F49" s="151"/>
      <c r="G49" s="152"/>
      <c r="H49" s="149"/>
      <c r="I49" s="149"/>
      <c r="J49" s="149"/>
      <c r="K49" s="149"/>
      <c r="L49" s="163"/>
      <c r="M49" s="368"/>
      <c r="N49" s="368"/>
      <c r="O49" s="368"/>
      <c r="P49" s="177"/>
      <c r="R49" s="357"/>
      <c r="S49" s="164"/>
      <c r="T49" s="265" t="s">
        <v>22</v>
      </c>
      <c r="U49" s="166"/>
      <c r="V49" s="265" t="s">
        <v>22</v>
      </c>
      <c r="W49" s="149"/>
      <c r="X49" s="148"/>
      <c r="Y49" s="149" t="s">
        <v>490</v>
      </c>
      <c r="Z49" s="149"/>
      <c r="AA49" s="149" t="s">
        <v>491</v>
      </c>
      <c r="AB49" s="151"/>
      <c r="AC49" s="154"/>
      <c r="AE49" s="173"/>
      <c r="AG49" s="155"/>
      <c r="AI49" s="359"/>
      <c r="AJ49" s="163"/>
      <c r="AK49" s="193"/>
      <c r="AL49" s="152"/>
      <c r="AM49" s="149"/>
      <c r="AN49" s="149"/>
      <c r="AO49" s="148"/>
      <c r="AP49" s="149"/>
      <c r="AQ49" s="149"/>
      <c r="AR49" s="193"/>
      <c r="AS49" s="149"/>
      <c r="AT49" s="148"/>
      <c r="AU49" s="149"/>
      <c r="AV49" s="149"/>
      <c r="AW49" s="149"/>
      <c r="AX49" s="177"/>
    </row>
    <row r="50" spans="1:50" s="147" customFormat="1" ht="20.100000000000001" customHeight="1" x14ac:dyDescent="0.4">
      <c r="A50" s="357"/>
      <c r="B50" s="163"/>
      <c r="C50" s="149"/>
      <c r="D50" s="152"/>
      <c r="E50" s="149"/>
      <c r="F50" s="151"/>
      <c r="G50" s="152"/>
      <c r="H50" s="149"/>
      <c r="I50" s="149"/>
      <c r="J50" s="149"/>
      <c r="K50" s="149"/>
      <c r="L50" s="163"/>
      <c r="M50" s="361"/>
      <c r="N50" s="361"/>
      <c r="O50" s="361"/>
      <c r="P50" s="177"/>
      <c r="R50" s="357"/>
      <c r="S50" s="164"/>
      <c r="T50" s="149" t="s">
        <v>754</v>
      </c>
      <c r="U50" s="166"/>
      <c r="V50" s="149" t="s">
        <v>755</v>
      </c>
      <c r="W50" s="149"/>
      <c r="X50" s="163"/>
      <c r="Y50" s="149"/>
      <c r="Z50" s="152"/>
      <c r="AA50" s="149"/>
      <c r="AB50" s="151"/>
      <c r="AC50" s="154"/>
      <c r="AE50" s="173"/>
      <c r="AG50" s="155"/>
      <c r="AI50" s="359"/>
      <c r="AJ50" s="152"/>
      <c r="AK50" s="149"/>
      <c r="AL50" s="152"/>
      <c r="AM50" s="149"/>
      <c r="AN50" s="149"/>
      <c r="AO50" s="148"/>
      <c r="AP50" s="149"/>
      <c r="AQ50" s="149"/>
      <c r="AR50" s="149"/>
      <c r="AS50" s="149"/>
      <c r="AT50" s="148"/>
      <c r="AU50" s="149"/>
      <c r="AV50" s="149"/>
      <c r="AW50" s="149"/>
      <c r="AX50" s="177"/>
    </row>
    <row r="51" spans="1:50" s="147" customFormat="1" ht="20.100000000000001" customHeight="1" x14ac:dyDescent="0.4">
      <c r="A51" s="357"/>
      <c r="B51" s="148"/>
      <c r="C51" s="149"/>
      <c r="D51" s="152"/>
      <c r="E51" s="149"/>
      <c r="F51" s="151"/>
      <c r="G51" s="152"/>
      <c r="H51" s="149"/>
      <c r="I51" s="152"/>
      <c r="J51" s="149"/>
      <c r="K51" s="149"/>
      <c r="L51" s="148"/>
      <c r="M51" s="368"/>
      <c r="N51" s="368"/>
      <c r="O51" s="368"/>
      <c r="P51" s="177"/>
      <c r="R51" s="357"/>
      <c r="S51" s="164"/>
      <c r="T51" s="149"/>
      <c r="U51" s="152"/>
      <c r="V51" s="149"/>
      <c r="W51" s="149"/>
      <c r="X51" s="148"/>
      <c r="Y51" s="168"/>
      <c r="Z51" s="152"/>
      <c r="AA51" s="168"/>
      <c r="AB51" s="151"/>
      <c r="AC51" s="154"/>
      <c r="AE51" s="173"/>
      <c r="AG51" s="155"/>
      <c r="AI51" s="359"/>
      <c r="AJ51" s="149"/>
      <c r="AK51" s="149"/>
      <c r="AL51" s="152"/>
      <c r="AM51" s="149"/>
      <c r="AN51" s="149"/>
      <c r="AO51" s="163"/>
      <c r="AP51" s="149"/>
      <c r="AQ51" s="164"/>
      <c r="AR51" s="149"/>
      <c r="AS51" s="149"/>
      <c r="AT51" s="148"/>
      <c r="AU51" s="149"/>
      <c r="AV51" s="149"/>
      <c r="AW51" s="149"/>
      <c r="AX51" s="177"/>
    </row>
    <row r="52" spans="1:50" s="147" customFormat="1" ht="20.100000000000001" customHeight="1" x14ac:dyDescent="0.4">
      <c r="A52" s="357"/>
      <c r="B52" s="148"/>
      <c r="C52" s="164"/>
      <c r="D52" s="149"/>
      <c r="E52" s="149"/>
      <c r="F52" s="151"/>
      <c r="G52" s="152"/>
      <c r="H52" s="149"/>
      <c r="I52" s="152"/>
      <c r="J52" s="149"/>
      <c r="K52" s="149"/>
      <c r="L52" s="148"/>
      <c r="M52" s="368"/>
      <c r="N52" s="368"/>
      <c r="O52" s="368"/>
      <c r="P52" s="177"/>
      <c r="R52" s="357"/>
      <c r="S52" s="152"/>
      <c r="T52" s="149"/>
      <c r="U52" s="149"/>
      <c r="V52" s="149"/>
      <c r="W52" s="149"/>
      <c r="X52" s="163"/>
      <c r="Y52" s="149"/>
      <c r="Z52" s="152"/>
      <c r="AA52" s="149"/>
      <c r="AB52" s="151"/>
      <c r="AC52" s="154"/>
      <c r="AE52" s="173"/>
      <c r="AG52" s="155"/>
      <c r="AI52" s="359"/>
      <c r="AJ52" s="149"/>
      <c r="AK52" s="149"/>
      <c r="AL52" s="152"/>
      <c r="AM52" s="149"/>
      <c r="AN52" s="149"/>
      <c r="AO52" s="148"/>
      <c r="AP52" s="168"/>
      <c r="AQ52" s="180"/>
      <c r="AR52" s="168"/>
      <c r="AS52" s="149"/>
      <c r="AT52" s="148"/>
      <c r="AU52" s="149"/>
      <c r="AV52" s="149"/>
      <c r="AW52" s="149"/>
      <c r="AX52" s="177"/>
    </row>
    <row r="53" spans="1:50" s="147" customFormat="1" ht="20.100000000000001" customHeight="1" x14ac:dyDescent="0.4">
      <c r="A53" s="357"/>
      <c r="B53" s="148"/>
      <c r="C53" s="149"/>
      <c r="D53" s="149"/>
      <c r="E53" s="149"/>
      <c r="F53" s="151"/>
      <c r="G53" s="152"/>
      <c r="H53" s="149"/>
      <c r="I53" s="149"/>
      <c r="J53" s="149"/>
      <c r="K53" s="149"/>
      <c r="L53" s="148"/>
      <c r="M53" s="368"/>
      <c r="N53" s="368"/>
      <c r="O53" s="368"/>
      <c r="P53" s="177"/>
      <c r="R53" s="357"/>
      <c r="S53" s="152"/>
      <c r="T53" s="149"/>
      <c r="U53" s="149"/>
      <c r="V53" s="149"/>
      <c r="W53" s="149"/>
      <c r="X53" s="148"/>
      <c r="Y53" s="168"/>
      <c r="Z53" s="152"/>
      <c r="AA53" s="164"/>
      <c r="AB53" s="151"/>
      <c r="AC53" s="154"/>
      <c r="AE53" s="173"/>
      <c r="AG53" s="155"/>
      <c r="AI53" s="359"/>
      <c r="AJ53" s="149"/>
      <c r="AK53" s="149"/>
      <c r="AL53" s="149"/>
      <c r="AM53" s="149"/>
      <c r="AN53" s="149"/>
      <c r="AO53" s="163"/>
      <c r="AP53" s="149"/>
      <c r="AQ53" s="164"/>
      <c r="AR53" s="149"/>
      <c r="AS53" s="149"/>
      <c r="AT53" s="148"/>
      <c r="AU53" s="149"/>
      <c r="AV53" s="149"/>
      <c r="AW53" s="149"/>
      <c r="AX53" s="177"/>
    </row>
    <row r="54" spans="1:50" s="147" customFormat="1" ht="20.100000000000001" customHeight="1" x14ac:dyDescent="0.4">
      <c r="A54" s="357"/>
      <c r="B54" s="164"/>
      <c r="C54" s="149"/>
      <c r="D54" s="169"/>
      <c r="E54" s="149"/>
      <c r="F54" s="151"/>
      <c r="G54" s="152"/>
      <c r="H54" s="149"/>
      <c r="I54" s="164"/>
      <c r="J54" s="149"/>
      <c r="K54" s="149"/>
      <c r="L54" s="170"/>
      <c r="M54" s="352"/>
      <c r="N54" s="352"/>
      <c r="O54" s="352"/>
      <c r="P54" s="155"/>
      <c r="R54" s="357"/>
      <c r="S54" s="164"/>
      <c r="T54" s="365" t="s">
        <v>492</v>
      </c>
      <c r="U54" s="366"/>
      <c r="V54" s="367"/>
      <c r="W54" s="149"/>
      <c r="X54" s="163"/>
      <c r="Y54" s="149"/>
      <c r="Z54" s="152"/>
      <c r="AA54" s="149"/>
      <c r="AB54" s="151"/>
      <c r="AC54" s="154"/>
      <c r="AE54" s="173"/>
      <c r="AG54" s="155"/>
      <c r="AI54" s="359"/>
      <c r="AJ54" s="149"/>
      <c r="AK54" s="149"/>
      <c r="AL54" s="149"/>
      <c r="AM54" s="149"/>
      <c r="AN54" s="149"/>
      <c r="AO54" s="148"/>
      <c r="AP54" s="164"/>
      <c r="AQ54" s="152"/>
      <c r="AR54" s="164"/>
      <c r="AS54" s="149"/>
      <c r="AT54" s="148"/>
      <c r="AU54" s="149"/>
      <c r="AV54" s="149"/>
      <c r="AW54" s="149"/>
      <c r="AX54" s="177"/>
    </row>
    <row r="55" spans="1:50" s="147" customFormat="1" ht="20.100000000000001" customHeight="1" x14ac:dyDescent="0.4">
      <c r="A55" s="357"/>
      <c r="B55" s="149"/>
      <c r="C55" s="168"/>
      <c r="D55" s="169"/>
      <c r="E55" s="149"/>
      <c r="F55" s="151"/>
      <c r="G55" s="152"/>
      <c r="H55" s="168"/>
      <c r="I55" s="164"/>
      <c r="J55" s="164"/>
      <c r="K55" s="149"/>
      <c r="L55" s="170"/>
      <c r="M55" s="352"/>
      <c r="N55" s="352"/>
      <c r="O55" s="352"/>
      <c r="P55" s="155"/>
      <c r="R55" s="357"/>
      <c r="S55" s="152"/>
      <c r="T55" s="368" t="s">
        <v>493</v>
      </c>
      <c r="U55" s="368"/>
      <c r="V55" s="368"/>
      <c r="W55" s="149"/>
      <c r="X55" s="148"/>
      <c r="Y55" s="149"/>
      <c r="Z55" s="149"/>
      <c r="AA55" s="149"/>
      <c r="AB55" s="151"/>
      <c r="AC55" s="154"/>
      <c r="AE55" s="173"/>
      <c r="AG55" s="155"/>
      <c r="AI55" s="359"/>
      <c r="AJ55" s="164"/>
      <c r="AK55" s="149"/>
      <c r="AL55" s="152"/>
      <c r="AM55" s="149"/>
      <c r="AN55" s="149"/>
      <c r="AO55" s="148"/>
      <c r="AP55" s="149"/>
      <c r="AQ55" s="152"/>
      <c r="AR55" s="149"/>
      <c r="AS55" s="149"/>
      <c r="AT55" s="148"/>
      <c r="AU55" s="149"/>
      <c r="AV55" s="149"/>
      <c r="AW55" s="149"/>
      <c r="AX55" s="177"/>
    </row>
    <row r="56" spans="1:50" s="147" customFormat="1" ht="20.100000000000001" customHeight="1" x14ac:dyDescent="0.4">
      <c r="A56" s="357"/>
      <c r="B56" s="154"/>
      <c r="D56" s="166"/>
      <c r="E56" s="149"/>
      <c r="F56" s="151"/>
      <c r="G56" s="166"/>
      <c r="H56" s="149"/>
      <c r="I56" s="166"/>
      <c r="L56" s="163"/>
      <c r="M56" s="361"/>
      <c r="N56" s="361"/>
      <c r="O56" s="361"/>
      <c r="P56" s="177"/>
      <c r="R56" s="357"/>
      <c r="S56" s="152"/>
      <c r="T56" s="361"/>
      <c r="U56" s="361"/>
      <c r="V56" s="361"/>
      <c r="W56" s="149"/>
      <c r="X56" s="148"/>
      <c r="Y56" s="164"/>
      <c r="Z56" s="164"/>
      <c r="AA56" s="149"/>
      <c r="AB56" s="151"/>
      <c r="AC56" s="154"/>
      <c r="AE56" s="173"/>
      <c r="AG56" s="155"/>
      <c r="AI56" s="359"/>
      <c r="AJ56" s="152"/>
      <c r="AK56" s="149"/>
      <c r="AL56" s="152"/>
      <c r="AM56" s="149"/>
      <c r="AN56" s="149"/>
      <c r="AO56" s="148"/>
      <c r="AP56" s="149"/>
      <c r="AQ56" s="152"/>
      <c r="AR56" s="149"/>
      <c r="AS56" s="149"/>
      <c r="AT56" s="148"/>
      <c r="AU56" s="149"/>
      <c r="AV56" s="149"/>
      <c r="AW56" s="149"/>
      <c r="AX56" s="177"/>
    </row>
    <row r="57" spans="1:50" s="147" customFormat="1" ht="20.100000000000001" customHeight="1" x14ac:dyDescent="0.4">
      <c r="A57" s="357"/>
      <c r="B57" s="154"/>
      <c r="C57" s="168"/>
      <c r="D57" s="166"/>
      <c r="E57" s="164"/>
      <c r="F57" s="151"/>
      <c r="G57" s="166"/>
      <c r="H57" s="168"/>
      <c r="I57" s="166"/>
      <c r="J57" s="168"/>
      <c r="L57" s="148"/>
      <c r="M57" s="368"/>
      <c r="N57" s="368"/>
      <c r="O57" s="368"/>
      <c r="P57" s="177"/>
      <c r="R57" s="357"/>
      <c r="S57" s="152"/>
      <c r="T57" s="368"/>
      <c r="U57" s="368"/>
      <c r="V57" s="368"/>
      <c r="W57" s="151"/>
      <c r="X57" s="148"/>
      <c r="Y57" s="164"/>
      <c r="Z57" s="149"/>
      <c r="AA57" s="168"/>
      <c r="AB57" s="151"/>
      <c r="AC57" s="154"/>
      <c r="AE57" s="173"/>
      <c r="AG57" s="155"/>
      <c r="AI57" s="359"/>
      <c r="AJ57" s="152"/>
      <c r="AK57" s="164"/>
      <c r="AL57" s="194"/>
      <c r="AM57" s="149"/>
      <c r="AN57" s="149"/>
      <c r="AO57" s="148"/>
      <c r="AP57" s="149"/>
      <c r="AQ57" s="152"/>
      <c r="AR57" s="149"/>
      <c r="AS57" s="149"/>
      <c r="AT57" s="148"/>
      <c r="AU57" s="149"/>
      <c r="AV57" s="149"/>
      <c r="AW57" s="149"/>
      <c r="AX57" s="177"/>
    </row>
    <row r="58" spans="1:50" s="147" customFormat="1" ht="20.100000000000001" customHeight="1" x14ac:dyDescent="0.4">
      <c r="A58" s="357"/>
      <c r="B58" s="163"/>
      <c r="C58" s="149"/>
      <c r="D58" s="152"/>
      <c r="E58" s="149"/>
      <c r="F58" s="151"/>
      <c r="G58" s="152"/>
      <c r="H58" s="149"/>
      <c r="I58" s="152"/>
      <c r="J58" s="149"/>
      <c r="K58" s="149"/>
      <c r="L58" s="154"/>
      <c r="P58" s="155"/>
      <c r="R58" s="357"/>
      <c r="S58" s="152"/>
      <c r="T58" s="149"/>
      <c r="U58" s="164"/>
      <c r="V58" s="149"/>
      <c r="W58" s="151"/>
      <c r="X58" s="152"/>
      <c r="Y58" s="149"/>
      <c r="Z58" s="149"/>
      <c r="AA58" s="149"/>
      <c r="AB58" s="149"/>
      <c r="AC58" s="154"/>
      <c r="AE58" s="173"/>
      <c r="AG58" s="155"/>
      <c r="AI58" s="359"/>
      <c r="AJ58" s="152"/>
      <c r="AK58" s="149"/>
      <c r="AL58" s="180"/>
      <c r="AM58" s="149"/>
      <c r="AN58" s="149"/>
      <c r="AO58" s="148"/>
      <c r="AP58" s="164"/>
      <c r="AQ58" s="152"/>
      <c r="AR58" s="149"/>
      <c r="AS58" s="149"/>
      <c r="AT58" s="148"/>
      <c r="AU58" s="149"/>
      <c r="AV58" s="149"/>
      <c r="AW58" s="149"/>
      <c r="AX58" s="177"/>
    </row>
    <row r="59" spans="1:50" s="147" customFormat="1" ht="20.100000000000001" customHeight="1" x14ac:dyDescent="0.4">
      <c r="A59" s="357"/>
      <c r="B59" s="148"/>
      <c r="C59" s="164"/>
      <c r="D59" s="152"/>
      <c r="E59" s="149"/>
      <c r="F59" s="151"/>
      <c r="G59" s="152"/>
      <c r="H59" s="149"/>
      <c r="I59" s="152"/>
      <c r="J59" s="149"/>
      <c r="K59" s="149"/>
      <c r="L59" s="154"/>
      <c r="P59" s="155"/>
      <c r="R59" s="357"/>
      <c r="S59" s="152"/>
      <c r="T59" s="149"/>
      <c r="U59" s="152"/>
      <c r="V59" s="164"/>
      <c r="W59" s="151"/>
      <c r="X59" s="152"/>
      <c r="Y59" s="149"/>
      <c r="Z59" s="149"/>
      <c r="AA59" s="149"/>
      <c r="AB59" s="149"/>
      <c r="AC59" s="154"/>
      <c r="AE59" s="173"/>
      <c r="AG59" s="155"/>
      <c r="AI59" s="359"/>
      <c r="AJ59" s="148"/>
      <c r="AK59" s="149"/>
      <c r="AL59" s="152"/>
      <c r="AM59" s="149"/>
      <c r="AN59" s="149"/>
      <c r="AO59" s="148"/>
      <c r="AP59" s="149"/>
      <c r="AQ59" s="152"/>
      <c r="AR59" s="149"/>
      <c r="AS59" s="149"/>
      <c r="AT59" s="148"/>
      <c r="AU59" s="149"/>
      <c r="AV59" s="149"/>
      <c r="AW59" s="149"/>
      <c r="AX59" s="177"/>
    </row>
    <row r="60" spans="1:50" s="147" customFormat="1" ht="20.100000000000001" customHeight="1" thickBot="1" x14ac:dyDescent="0.45">
      <c r="A60" s="357"/>
      <c r="B60" s="148"/>
      <c r="C60" s="164"/>
      <c r="D60" s="152"/>
      <c r="E60" s="149"/>
      <c r="F60" s="151"/>
      <c r="G60" s="152"/>
      <c r="H60" s="149"/>
      <c r="I60" s="152"/>
      <c r="J60" s="149"/>
      <c r="K60" s="149"/>
      <c r="L60" s="154"/>
      <c r="P60" s="155"/>
      <c r="R60" s="358"/>
      <c r="S60" s="152"/>
      <c r="T60" s="149"/>
      <c r="U60" s="152"/>
      <c r="V60" s="164"/>
      <c r="W60" s="151"/>
      <c r="X60" s="148"/>
      <c r="Y60" s="149"/>
      <c r="Z60" s="152"/>
      <c r="AA60" s="149"/>
      <c r="AB60" s="151"/>
      <c r="AC60" s="154"/>
      <c r="AE60" s="173"/>
      <c r="AG60" s="155"/>
      <c r="AI60" s="360"/>
      <c r="AJ60" s="195"/>
      <c r="AK60" s="196"/>
      <c r="AL60" s="197"/>
      <c r="AM60" s="196"/>
      <c r="AN60" s="196"/>
      <c r="AO60" s="195"/>
      <c r="AP60" s="196"/>
      <c r="AQ60" s="197"/>
      <c r="AR60" s="196"/>
      <c r="AS60" s="196"/>
      <c r="AT60" s="195"/>
      <c r="AU60" s="196"/>
      <c r="AV60" s="196"/>
      <c r="AW60" s="196"/>
      <c r="AX60" s="198"/>
    </row>
    <row r="61" spans="1:50" s="293" customFormat="1" ht="30" customHeight="1" x14ac:dyDescent="0.3">
      <c r="A61" s="273"/>
      <c r="B61" s="276"/>
      <c r="C61" s="353" t="s">
        <v>442</v>
      </c>
      <c r="D61" s="353"/>
      <c r="E61" s="353"/>
      <c r="F61" s="277"/>
      <c r="G61" s="278"/>
      <c r="H61" s="354" t="s">
        <v>443</v>
      </c>
      <c r="I61" s="354"/>
      <c r="J61" s="354"/>
      <c r="K61" s="279"/>
      <c r="L61" s="280"/>
      <c r="M61" s="362" t="s">
        <v>444</v>
      </c>
      <c r="N61" s="362"/>
      <c r="O61" s="362"/>
      <c r="P61" s="281"/>
      <c r="Q61" s="286"/>
      <c r="R61" s="273"/>
      <c r="S61" s="276"/>
      <c r="T61" s="353" t="s">
        <v>442</v>
      </c>
      <c r="U61" s="353"/>
      <c r="V61" s="353"/>
      <c r="W61" s="277"/>
      <c r="X61" s="288"/>
      <c r="Y61" s="355" t="s">
        <v>443</v>
      </c>
      <c r="Z61" s="355"/>
      <c r="AA61" s="355"/>
      <c r="AB61" s="289"/>
      <c r="AC61" s="290"/>
      <c r="AD61" s="388" t="s">
        <v>494</v>
      </c>
      <c r="AE61" s="388"/>
      <c r="AF61" s="388"/>
      <c r="AG61" s="291"/>
      <c r="AH61" s="286"/>
      <c r="AI61" s="286"/>
      <c r="AJ61" s="292"/>
      <c r="AK61" s="286"/>
      <c r="AL61" s="292"/>
      <c r="AM61" s="286"/>
      <c r="AN61" s="286"/>
      <c r="AO61" s="292"/>
      <c r="AP61" s="286"/>
      <c r="AQ61" s="292"/>
      <c r="AR61" s="286"/>
      <c r="AS61" s="286"/>
      <c r="AT61" s="292"/>
      <c r="AU61" s="286"/>
      <c r="AV61" s="286"/>
      <c r="AW61" s="286"/>
      <c r="AX61" s="286"/>
    </row>
    <row r="62" spans="1:50" ht="9.75" customHeight="1" x14ac:dyDescent="0.2">
      <c r="A62" s="356" t="s">
        <v>495</v>
      </c>
      <c r="B62" s="152"/>
      <c r="C62" s="153"/>
      <c r="D62" s="150"/>
      <c r="E62" s="153"/>
      <c r="F62" s="149"/>
      <c r="G62" s="159"/>
      <c r="H62" s="153"/>
      <c r="I62" s="150"/>
      <c r="J62" s="153"/>
      <c r="K62" s="160"/>
      <c r="L62" s="161"/>
      <c r="M62" s="157"/>
      <c r="N62" s="157"/>
      <c r="O62" s="157"/>
      <c r="P62" s="200"/>
      <c r="Q62" s="147"/>
      <c r="R62" s="356" t="s">
        <v>496</v>
      </c>
      <c r="S62" s="152"/>
      <c r="T62" s="153"/>
      <c r="U62" s="150"/>
      <c r="V62" s="153"/>
      <c r="W62" s="149"/>
      <c r="X62" s="161"/>
      <c r="Y62" s="157"/>
      <c r="Z62" s="158"/>
      <c r="AA62" s="157"/>
      <c r="AB62" s="201"/>
      <c r="AC62" s="161"/>
      <c r="AD62" s="157"/>
      <c r="AE62" s="162"/>
      <c r="AF62" s="157"/>
      <c r="AG62" s="155"/>
      <c r="AH62" s="147"/>
      <c r="AI62" s="389"/>
      <c r="AJ62" s="389"/>
      <c r="AK62" s="389"/>
      <c r="AL62" s="202"/>
      <c r="AM62" s="202"/>
      <c r="AN62" s="203"/>
      <c r="AO62" s="203"/>
      <c r="AP62" s="203"/>
      <c r="AQ62" s="203"/>
      <c r="AR62" s="203"/>
      <c r="AS62" s="203"/>
      <c r="AT62" s="203"/>
      <c r="AU62" s="203"/>
      <c r="AV62" s="203"/>
      <c r="AW62" s="203"/>
      <c r="AX62" s="203"/>
    </row>
    <row r="63" spans="1:50" ht="20.100000000000001" customHeight="1" x14ac:dyDescent="0.2">
      <c r="A63" s="357"/>
      <c r="B63" s="152"/>
      <c r="C63" s="149"/>
      <c r="D63" s="164"/>
      <c r="E63" s="149"/>
      <c r="F63" s="149"/>
      <c r="G63" s="163"/>
      <c r="H63" s="149"/>
      <c r="I63" s="164"/>
      <c r="J63" s="149"/>
      <c r="K63" s="151"/>
      <c r="L63" s="170"/>
      <c r="M63" s="361"/>
      <c r="N63" s="361"/>
      <c r="O63" s="361"/>
      <c r="P63" s="177"/>
      <c r="Q63" s="147"/>
      <c r="R63" s="357"/>
      <c r="S63" s="163"/>
      <c r="T63" s="149"/>
      <c r="U63" s="169"/>
      <c r="V63" s="149"/>
      <c r="W63" s="149"/>
      <c r="X63" s="154"/>
      <c r="Y63" s="147"/>
      <c r="Z63" s="156"/>
      <c r="AA63" s="147"/>
      <c r="AB63" s="190"/>
      <c r="AC63" s="170"/>
      <c r="AD63" s="361"/>
      <c r="AE63" s="361"/>
      <c r="AF63" s="361"/>
      <c r="AG63" s="155"/>
      <c r="AH63" s="147"/>
      <c r="AI63" s="389"/>
      <c r="AJ63" s="389"/>
      <c r="AK63" s="389"/>
      <c r="AL63" s="202"/>
      <c r="AM63" s="202"/>
      <c r="AN63" s="203"/>
      <c r="AO63" s="203"/>
      <c r="AP63" s="203"/>
      <c r="AQ63" s="203"/>
      <c r="AR63" s="203"/>
      <c r="AS63" s="203"/>
      <c r="AT63" s="203"/>
      <c r="AU63" s="203"/>
      <c r="AV63" s="203"/>
      <c r="AW63" s="203"/>
      <c r="AX63" s="203"/>
    </row>
    <row r="64" spans="1:50" ht="20.100000000000001" customHeight="1" x14ac:dyDescent="0.2">
      <c r="A64" s="357"/>
      <c r="B64" s="152"/>
      <c r="C64" s="168"/>
      <c r="D64" s="169"/>
      <c r="E64" s="168"/>
      <c r="F64" s="149"/>
      <c r="G64" s="148"/>
      <c r="H64" s="168"/>
      <c r="I64" s="169"/>
      <c r="J64" s="168"/>
      <c r="K64" s="151"/>
      <c r="L64" s="170"/>
      <c r="M64" s="381"/>
      <c r="N64" s="381"/>
      <c r="O64" s="381"/>
      <c r="P64" s="177"/>
      <c r="Q64" s="147"/>
      <c r="R64" s="357"/>
      <c r="S64" s="148"/>
      <c r="T64" s="168"/>
      <c r="U64" s="169"/>
      <c r="V64" s="168"/>
      <c r="W64" s="149"/>
      <c r="X64" s="154"/>
      <c r="Y64" s="352" t="s">
        <v>701</v>
      </c>
      <c r="Z64" s="352"/>
      <c r="AA64" s="352"/>
      <c r="AB64" s="190"/>
      <c r="AC64" s="170"/>
      <c r="AD64" s="390"/>
      <c r="AE64" s="390"/>
      <c r="AF64" s="390"/>
      <c r="AG64" s="155"/>
      <c r="AH64" s="147"/>
      <c r="AI64" s="203"/>
      <c r="AJ64" s="203"/>
      <c r="AK64" s="202"/>
      <c r="AL64" s="202"/>
      <c r="AM64" s="202"/>
      <c r="AN64" s="203"/>
      <c r="AO64" s="203"/>
      <c r="AP64" s="203"/>
      <c r="AQ64" s="203"/>
      <c r="AR64" s="203"/>
      <c r="AS64" s="203"/>
      <c r="AT64" s="203"/>
      <c r="AU64" s="203"/>
      <c r="AV64" s="203"/>
      <c r="AW64" s="203"/>
      <c r="AX64" s="203"/>
    </row>
    <row r="65" spans="1:50" ht="20.100000000000001" customHeight="1" x14ac:dyDescent="0.2">
      <c r="A65" s="357"/>
      <c r="B65" s="152"/>
      <c r="C65" s="265" t="s">
        <v>20</v>
      </c>
      <c r="D65" s="169"/>
      <c r="E65" s="265" t="s">
        <v>34</v>
      </c>
      <c r="F65" s="149"/>
      <c r="G65" s="170"/>
      <c r="H65" s="149"/>
      <c r="I65" s="166"/>
      <c r="J65" s="149"/>
      <c r="K65" s="151"/>
      <c r="L65" s="170"/>
      <c r="M65" s="352"/>
      <c r="N65" s="352"/>
      <c r="O65" s="352"/>
      <c r="P65" s="155"/>
      <c r="Q65" s="147"/>
      <c r="R65" s="357"/>
      <c r="S65" s="171"/>
      <c r="T65" s="149"/>
      <c r="U65" s="169"/>
      <c r="V65" s="149"/>
      <c r="W65" s="147"/>
      <c r="X65" s="154"/>
      <c r="Y65" s="204"/>
      <c r="Z65" s="166"/>
      <c r="AA65" s="204"/>
      <c r="AB65" s="190"/>
      <c r="AC65" s="148"/>
      <c r="AD65" s="361"/>
      <c r="AE65" s="361"/>
      <c r="AF65" s="361"/>
      <c r="AG65" s="155"/>
      <c r="AH65" s="147"/>
      <c r="AI65" s="203"/>
      <c r="AJ65" s="203"/>
      <c r="AK65" s="391"/>
      <c r="AL65" s="392"/>
      <c r="AM65" s="392"/>
      <c r="AN65" s="392"/>
      <c r="AO65" s="392"/>
      <c r="AP65" s="392"/>
      <c r="AQ65" s="392"/>
      <c r="AR65" s="392"/>
      <c r="AS65" s="392"/>
      <c r="AT65" s="392"/>
      <c r="AU65" s="392"/>
      <c r="AV65" s="392"/>
      <c r="AW65" s="392"/>
      <c r="AX65" s="392"/>
    </row>
    <row r="66" spans="1:50" ht="20.100000000000001" customHeight="1" x14ac:dyDescent="0.2">
      <c r="A66" s="357"/>
      <c r="B66" s="152"/>
      <c r="C66" s="164" t="s">
        <v>497</v>
      </c>
      <c r="D66" s="169"/>
      <c r="E66" s="164" t="s">
        <v>498</v>
      </c>
      <c r="F66" s="149"/>
      <c r="G66" s="170"/>
      <c r="H66" s="164"/>
      <c r="I66" s="166"/>
      <c r="J66" s="164"/>
      <c r="K66" s="151"/>
      <c r="L66" s="170"/>
      <c r="M66" s="352"/>
      <c r="N66" s="352"/>
      <c r="O66" s="352"/>
      <c r="P66" s="155"/>
      <c r="Q66" s="147"/>
      <c r="R66" s="357"/>
      <c r="S66" s="171"/>
      <c r="T66" s="168"/>
      <c r="U66" s="169"/>
      <c r="V66" s="168"/>
      <c r="W66" s="147"/>
      <c r="X66" s="154"/>
      <c r="Y66" s="176"/>
      <c r="Z66" s="166"/>
      <c r="AA66" s="176"/>
      <c r="AB66" s="190"/>
      <c r="AC66" s="148"/>
      <c r="AD66" s="384"/>
      <c r="AE66" s="384"/>
      <c r="AF66" s="384"/>
      <c r="AG66" s="155"/>
      <c r="AH66" s="147"/>
      <c r="AI66" s="203"/>
      <c r="AJ66" s="203"/>
      <c r="AK66" s="392"/>
      <c r="AL66" s="392"/>
      <c r="AM66" s="392"/>
      <c r="AN66" s="392"/>
      <c r="AO66" s="392"/>
      <c r="AP66" s="392"/>
      <c r="AQ66" s="392"/>
      <c r="AR66" s="392"/>
      <c r="AS66" s="392"/>
      <c r="AT66" s="392"/>
      <c r="AU66" s="392"/>
      <c r="AV66" s="392"/>
      <c r="AW66" s="392"/>
      <c r="AX66" s="392"/>
    </row>
    <row r="67" spans="1:50" ht="20.100000000000001" customHeight="1" x14ac:dyDescent="0.2">
      <c r="A67" s="357"/>
      <c r="B67" s="152"/>
      <c r="C67" s="169"/>
      <c r="D67" s="169"/>
      <c r="E67" s="169"/>
      <c r="F67" s="149"/>
      <c r="G67" s="148"/>
      <c r="H67" s="149"/>
      <c r="I67" s="152"/>
      <c r="J67" s="205"/>
      <c r="K67" s="151"/>
      <c r="L67" s="170"/>
      <c r="M67" s="397"/>
      <c r="N67" s="397"/>
      <c r="O67" s="397"/>
      <c r="P67" s="155"/>
      <c r="Q67" s="147"/>
      <c r="R67" s="357"/>
      <c r="S67" s="152"/>
      <c r="T67" s="205"/>
      <c r="U67" s="206"/>
      <c r="V67" s="205"/>
      <c r="W67" s="149"/>
      <c r="X67" s="154"/>
      <c r="Y67" s="147"/>
      <c r="Z67" s="156"/>
      <c r="AA67" s="147"/>
      <c r="AB67" s="190"/>
      <c r="AC67" s="154"/>
      <c r="AD67" s="147"/>
      <c r="AE67" s="173"/>
      <c r="AF67" s="147"/>
      <c r="AG67" s="155"/>
      <c r="AH67" s="147"/>
      <c r="AI67" s="203"/>
      <c r="AJ67" s="203"/>
      <c r="AK67" s="392"/>
      <c r="AL67" s="392"/>
      <c r="AM67" s="392"/>
      <c r="AN67" s="392"/>
      <c r="AO67" s="392"/>
      <c r="AP67" s="392"/>
      <c r="AQ67" s="392"/>
      <c r="AR67" s="392"/>
      <c r="AS67" s="392"/>
      <c r="AT67" s="392"/>
      <c r="AU67" s="392"/>
      <c r="AV67" s="392"/>
      <c r="AW67" s="392"/>
      <c r="AX67" s="392"/>
    </row>
    <row r="68" spans="1:50" ht="20.100000000000001" customHeight="1" x14ac:dyDescent="0.2">
      <c r="A68" s="357"/>
      <c r="B68" s="152"/>
      <c r="C68" s="169"/>
      <c r="D68" s="169"/>
      <c r="E68" s="169"/>
      <c r="F68" s="149"/>
      <c r="G68" s="148"/>
      <c r="H68" s="149"/>
      <c r="I68" s="152"/>
      <c r="J68" s="149"/>
      <c r="K68" s="151"/>
      <c r="L68" s="170"/>
      <c r="M68" s="398"/>
      <c r="N68" s="398"/>
      <c r="O68" s="398"/>
      <c r="P68" s="155"/>
      <c r="Q68" s="147"/>
      <c r="R68" s="357"/>
      <c r="S68" s="152"/>
      <c r="T68" s="205"/>
      <c r="U68" s="206"/>
      <c r="V68" s="205"/>
      <c r="W68" s="149"/>
      <c r="X68" s="154"/>
      <c r="Y68" s="147"/>
      <c r="Z68" s="156"/>
      <c r="AA68" s="147"/>
      <c r="AB68" s="190"/>
      <c r="AC68" s="154"/>
      <c r="AD68" s="147"/>
      <c r="AE68" s="173"/>
      <c r="AF68" s="147"/>
      <c r="AG68" s="155"/>
      <c r="AH68" s="147"/>
      <c r="AI68" s="203"/>
      <c r="AJ68" s="203"/>
      <c r="AK68" s="392"/>
      <c r="AL68" s="392"/>
      <c r="AM68" s="392"/>
      <c r="AN68" s="392"/>
      <c r="AO68" s="392"/>
      <c r="AP68" s="392"/>
      <c r="AQ68" s="392"/>
      <c r="AR68" s="392"/>
      <c r="AS68" s="392"/>
      <c r="AT68" s="392"/>
      <c r="AU68" s="392"/>
      <c r="AV68" s="392"/>
      <c r="AW68" s="392"/>
      <c r="AX68" s="392"/>
    </row>
    <row r="69" spans="1:50" ht="20.100000000000001" customHeight="1" x14ac:dyDescent="0.2">
      <c r="A69" s="357"/>
      <c r="B69" s="152"/>
      <c r="C69" s="265" t="s">
        <v>21</v>
      </c>
      <c r="D69" s="169"/>
      <c r="E69" s="265" t="s">
        <v>26</v>
      </c>
      <c r="F69" s="149"/>
      <c r="G69" s="148"/>
      <c r="H69" s="266" t="s">
        <v>21</v>
      </c>
      <c r="I69" s="164"/>
      <c r="J69" s="266" t="s">
        <v>21</v>
      </c>
      <c r="K69" s="151"/>
      <c r="L69" s="148"/>
      <c r="M69" s="399" t="s">
        <v>21</v>
      </c>
      <c r="N69" s="399"/>
      <c r="O69" s="399"/>
      <c r="P69" s="177"/>
      <c r="Q69" s="147"/>
      <c r="R69" s="357"/>
      <c r="S69" s="163"/>
      <c r="T69" s="365" t="s">
        <v>499</v>
      </c>
      <c r="U69" s="366"/>
      <c r="V69" s="367"/>
      <c r="W69" s="149"/>
      <c r="X69" s="154"/>
      <c r="Y69" s="147"/>
      <c r="Z69" s="156"/>
      <c r="AA69" s="147"/>
      <c r="AB69" s="190"/>
      <c r="AC69" s="154"/>
      <c r="AD69" s="147"/>
      <c r="AE69" s="173"/>
      <c r="AF69" s="147"/>
      <c r="AG69" s="155"/>
      <c r="AH69" s="147"/>
      <c r="AI69" s="203"/>
      <c r="AJ69" s="203"/>
      <c r="AK69" s="207"/>
      <c r="AL69" s="207"/>
      <c r="AM69" s="207"/>
      <c r="AN69" s="207"/>
      <c r="AO69" s="207"/>
      <c r="AP69" s="207"/>
      <c r="AQ69" s="207"/>
      <c r="AR69" s="207"/>
      <c r="AS69" s="207"/>
      <c r="AT69" s="207"/>
      <c r="AU69" s="207"/>
      <c r="AV69" s="207"/>
      <c r="AW69" s="207"/>
      <c r="AX69" s="207"/>
    </row>
    <row r="70" spans="1:50" ht="20.100000000000001" customHeight="1" x14ac:dyDescent="0.2">
      <c r="A70" s="357"/>
      <c r="B70" s="152"/>
      <c r="C70" s="168" t="s">
        <v>500</v>
      </c>
      <c r="D70" s="208"/>
      <c r="E70" s="164" t="s">
        <v>501</v>
      </c>
      <c r="F70" s="149"/>
      <c r="G70" s="148"/>
      <c r="H70" s="149" t="s">
        <v>502</v>
      </c>
      <c r="I70" s="152"/>
      <c r="J70" s="168" t="s">
        <v>739</v>
      </c>
      <c r="K70" s="151"/>
      <c r="L70" s="148"/>
      <c r="M70" s="372" t="s">
        <v>503</v>
      </c>
      <c r="N70" s="372"/>
      <c r="O70" s="372"/>
      <c r="P70" s="177"/>
      <c r="Q70" s="147"/>
      <c r="R70" s="357"/>
      <c r="S70" s="148"/>
      <c r="T70" s="372" t="s">
        <v>504</v>
      </c>
      <c r="U70" s="372"/>
      <c r="V70" s="372"/>
      <c r="W70" s="149"/>
      <c r="X70" s="154"/>
      <c r="Y70" s="147"/>
      <c r="Z70" s="156"/>
      <c r="AA70" s="147"/>
      <c r="AB70" s="190"/>
      <c r="AC70" s="154"/>
      <c r="AD70" s="147"/>
      <c r="AE70" s="173"/>
      <c r="AF70" s="147"/>
      <c r="AG70" s="155"/>
      <c r="AH70" s="147"/>
      <c r="AI70" s="203"/>
      <c r="AJ70" s="203"/>
      <c r="AK70" s="207"/>
      <c r="AL70" s="207"/>
      <c r="AM70" s="207"/>
      <c r="AN70" s="207"/>
      <c r="AO70" s="207"/>
      <c r="AP70" s="207"/>
      <c r="AQ70" s="207"/>
      <c r="AR70" s="207"/>
      <c r="AS70" s="207"/>
      <c r="AT70" s="207"/>
      <c r="AU70" s="207"/>
      <c r="AV70" s="207"/>
      <c r="AW70" s="207"/>
      <c r="AX70" s="207"/>
    </row>
    <row r="71" spans="1:50" ht="20.100000000000001" customHeight="1" x14ac:dyDescent="0.2">
      <c r="A71" s="357"/>
      <c r="B71" s="152"/>
      <c r="C71" s="365" t="s">
        <v>499</v>
      </c>
      <c r="D71" s="366"/>
      <c r="E71" s="367"/>
      <c r="F71" s="149"/>
      <c r="G71" s="148"/>
      <c r="H71" s="149"/>
      <c r="I71" s="152"/>
      <c r="J71" s="149"/>
      <c r="K71" s="151"/>
      <c r="L71" s="148"/>
      <c r="M71" s="149"/>
      <c r="N71" s="149"/>
      <c r="O71" s="149"/>
      <c r="P71" s="177"/>
      <c r="Q71" s="147"/>
      <c r="R71" s="357"/>
      <c r="S71" s="152"/>
      <c r="T71" s="265" t="s">
        <v>24</v>
      </c>
      <c r="U71" s="152"/>
      <c r="V71" s="149"/>
      <c r="W71" s="149"/>
      <c r="X71" s="154"/>
      <c r="Y71" s="147"/>
      <c r="Z71" s="156"/>
      <c r="AA71" s="147"/>
      <c r="AB71" s="190"/>
      <c r="AC71" s="154"/>
      <c r="AD71" s="147"/>
      <c r="AE71" s="173"/>
      <c r="AF71" s="147"/>
      <c r="AG71" s="155"/>
      <c r="AH71" s="147"/>
      <c r="AI71" s="203"/>
      <c r="AJ71" s="203"/>
      <c r="AK71" s="207"/>
      <c r="AL71" s="207"/>
      <c r="AM71" s="207"/>
      <c r="AN71" s="207"/>
      <c r="AO71" s="207"/>
      <c r="AP71" s="207"/>
      <c r="AQ71" s="207"/>
      <c r="AR71" s="207"/>
      <c r="AS71" s="207"/>
      <c r="AT71" s="207"/>
      <c r="AU71" s="207"/>
      <c r="AV71" s="207"/>
      <c r="AW71" s="207"/>
      <c r="AX71" s="207"/>
    </row>
    <row r="72" spans="1:50" ht="20.100000000000001" customHeight="1" x14ac:dyDescent="0.2">
      <c r="A72" s="357"/>
      <c r="B72" s="152"/>
      <c r="C72" s="372" t="s">
        <v>505</v>
      </c>
      <c r="D72" s="372"/>
      <c r="E72" s="372"/>
      <c r="F72" s="149"/>
      <c r="G72" s="148"/>
      <c r="H72" s="149"/>
      <c r="I72" s="152"/>
      <c r="J72" s="149"/>
      <c r="K72" s="151"/>
      <c r="L72" s="148"/>
      <c r="M72" s="149"/>
      <c r="N72" s="149"/>
      <c r="O72" s="149"/>
      <c r="P72" s="177"/>
      <c r="Q72" s="147"/>
      <c r="R72" s="357"/>
      <c r="S72" s="152"/>
      <c r="T72" s="164" t="s">
        <v>506</v>
      </c>
      <c r="U72" s="152"/>
      <c r="V72" s="149"/>
      <c r="W72" s="149"/>
      <c r="X72" s="154"/>
      <c r="Y72" s="147"/>
      <c r="Z72" s="156"/>
      <c r="AA72" s="147"/>
      <c r="AB72" s="190"/>
      <c r="AC72" s="154"/>
      <c r="AD72" s="147"/>
      <c r="AE72" s="173"/>
      <c r="AF72" s="147"/>
      <c r="AG72" s="155"/>
      <c r="AH72" s="147"/>
      <c r="AI72" s="203"/>
      <c r="AJ72" s="203"/>
      <c r="AK72" s="393"/>
      <c r="AL72" s="393"/>
      <c r="AM72" s="393"/>
      <c r="AN72" s="393"/>
      <c r="AO72" s="393"/>
      <c r="AP72" s="393"/>
      <c r="AQ72" s="207"/>
      <c r="AR72" s="207"/>
      <c r="AS72" s="207"/>
      <c r="AT72" s="207"/>
      <c r="AU72" s="207"/>
      <c r="AV72" s="207"/>
      <c r="AW72" s="207"/>
      <c r="AX72" s="207"/>
    </row>
    <row r="73" spans="1:50" ht="20.100000000000001" customHeight="1" x14ac:dyDescent="0.2">
      <c r="A73" s="357"/>
      <c r="B73" s="152"/>
      <c r="C73" s="265" t="s">
        <v>653</v>
      </c>
      <c r="D73" s="164"/>
      <c r="E73" s="149"/>
      <c r="F73" s="149"/>
      <c r="G73" s="148"/>
      <c r="H73" s="266" t="s">
        <v>653</v>
      </c>
      <c r="I73" s="164"/>
      <c r="J73" s="266" t="s">
        <v>18</v>
      </c>
      <c r="K73" s="151"/>
      <c r="L73" s="163"/>
      <c r="M73" s="361"/>
      <c r="N73" s="361"/>
      <c r="O73" s="361"/>
      <c r="P73" s="177"/>
      <c r="Q73" s="147"/>
      <c r="R73" s="357"/>
      <c r="S73" s="163"/>
      <c r="T73" s="149"/>
      <c r="U73" s="152"/>
      <c r="V73" s="265" t="s">
        <v>659</v>
      </c>
      <c r="W73" s="149"/>
      <c r="X73" s="154"/>
      <c r="Y73" s="147"/>
      <c r="Z73" s="156"/>
      <c r="AA73" s="147"/>
      <c r="AB73" s="190"/>
      <c r="AC73" s="148"/>
      <c r="AD73" s="394" t="s">
        <v>23</v>
      </c>
      <c r="AE73" s="395"/>
      <c r="AF73" s="396"/>
      <c r="AG73" s="177"/>
      <c r="AH73" s="147"/>
      <c r="AI73" s="203"/>
      <c r="AJ73" s="203"/>
      <c r="AK73" s="393"/>
      <c r="AL73" s="393"/>
      <c r="AM73" s="393"/>
      <c r="AN73" s="393"/>
      <c r="AO73" s="393"/>
      <c r="AP73" s="393"/>
      <c r="AQ73" s="207"/>
      <c r="AR73" s="207"/>
      <c r="AS73" s="207"/>
      <c r="AT73" s="207"/>
      <c r="AU73" s="207"/>
      <c r="AV73" s="207"/>
      <c r="AW73" s="207"/>
      <c r="AX73" s="207"/>
    </row>
    <row r="74" spans="1:50" ht="20.100000000000001" customHeight="1" x14ac:dyDescent="0.2">
      <c r="A74" s="357"/>
      <c r="B74" s="152"/>
      <c r="C74" s="164" t="s">
        <v>507</v>
      </c>
      <c r="D74" s="152"/>
      <c r="E74" s="164"/>
      <c r="F74" s="149"/>
      <c r="G74" s="148"/>
      <c r="H74" s="164" t="s">
        <v>656</v>
      </c>
      <c r="I74" s="152"/>
      <c r="J74" s="149" t="s">
        <v>508</v>
      </c>
      <c r="K74" s="151"/>
      <c r="L74" s="148"/>
      <c r="M74" s="361"/>
      <c r="N74" s="361"/>
      <c r="O74" s="361"/>
      <c r="P74" s="177"/>
      <c r="Q74" s="147"/>
      <c r="R74" s="357"/>
      <c r="S74" s="152"/>
      <c r="T74" s="164"/>
      <c r="U74" s="152"/>
      <c r="V74" s="149" t="s">
        <v>660</v>
      </c>
      <c r="W74" s="149"/>
      <c r="X74" s="154"/>
      <c r="Y74" s="147"/>
      <c r="Z74" s="156"/>
      <c r="AA74" s="147"/>
      <c r="AB74" s="190"/>
      <c r="AC74" s="148"/>
      <c r="AD74" s="373" t="s">
        <v>509</v>
      </c>
      <c r="AE74" s="373"/>
      <c r="AF74" s="373"/>
      <c r="AG74" s="177"/>
      <c r="AH74" s="147"/>
      <c r="AI74" s="203"/>
      <c r="AJ74" s="203"/>
      <c r="AK74" s="207"/>
      <c r="AL74" s="207"/>
      <c r="AM74" s="207"/>
      <c r="AN74" s="207"/>
      <c r="AO74" s="207"/>
      <c r="AP74" s="207"/>
      <c r="AQ74" s="207"/>
      <c r="AR74" s="207"/>
      <c r="AS74" s="207"/>
      <c r="AT74" s="207"/>
      <c r="AU74" s="207"/>
      <c r="AV74" s="207"/>
      <c r="AW74" s="207"/>
      <c r="AX74" s="207"/>
    </row>
    <row r="75" spans="1:50" ht="20.100000000000001" customHeight="1" x14ac:dyDescent="0.2">
      <c r="A75" s="357"/>
      <c r="B75" s="152"/>
      <c r="C75" s="149"/>
      <c r="D75" s="152"/>
      <c r="E75" s="149"/>
      <c r="F75" s="151"/>
      <c r="G75" s="209"/>
      <c r="H75" s="205"/>
      <c r="I75" s="206"/>
      <c r="J75" s="205"/>
      <c r="K75" s="151"/>
      <c r="L75" s="148"/>
      <c r="M75" s="205"/>
      <c r="N75" s="205"/>
      <c r="O75" s="205"/>
      <c r="P75" s="177"/>
      <c r="Q75" s="147"/>
      <c r="R75" s="357"/>
      <c r="S75" s="152"/>
      <c r="T75" s="149"/>
      <c r="U75" s="152"/>
      <c r="V75" s="149"/>
      <c r="W75" s="149"/>
      <c r="X75" s="154"/>
      <c r="Y75" s="147"/>
      <c r="Z75" s="156"/>
      <c r="AA75" s="147"/>
      <c r="AB75" s="190"/>
      <c r="AC75" s="148"/>
      <c r="AD75" s="149"/>
      <c r="AE75" s="164"/>
      <c r="AF75" s="149"/>
      <c r="AG75" s="177"/>
      <c r="AH75" s="147"/>
      <c r="AI75" s="203"/>
      <c r="AJ75" s="203"/>
      <c r="AK75" s="207"/>
      <c r="AL75" s="207"/>
      <c r="AM75" s="207"/>
      <c r="AN75" s="207"/>
      <c r="AO75" s="207"/>
      <c r="AP75" s="207"/>
      <c r="AQ75" s="207"/>
      <c r="AR75" s="207"/>
      <c r="AS75" s="207"/>
      <c r="AT75" s="207"/>
      <c r="AU75" s="207"/>
      <c r="AV75" s="207"/>
      <c r="AW75" s="207"/>
      <c r="AX75" s="207"/>
    </row>
    <row r="76" spans="1:50" ht="20.100000000000001" customHeight="1" x14ac:dyDescent="0.2">
      <c r="A76" s="357"/>
      <c r="B76" s="152"/>
      <c r="C76" s="149"/>
      <c r="D76" s="152"/>
      <c r="E76" s="149"/>
      <c r="F76" s="151"/>
      <c r="G76" s="209"/>
      <c r="H76" s="205"/>
      <c r="I76" s="206"/>
      <c r="J76" s="205"/>
      <c r="K76" s="151"/>
      <c r="L76" s="148"/>
      <c r="M76" s="205"/>
      <c r="N76" s="205"/>
      <c r="O76" s="205"/>
      <c r="P76" s="177"/>
      <c r="Q76" s="147"/>
      <c r="R76" s="357"/>
      <c r="S76" s="152"/>
      <c r="T76" s="149"/>
      <c r="U76" s="152"/>
      <c r="V76" s="149"/>
      <c r="W76" s="149"/>
      <c r="X76" s="154"/>
      <c r="Y76" s="147"/>
      <c r="Z76" s="156"/>
      <c r="AA76" s="147"/>
      <c r="AB76" s="190"/>
      <c r="AC76" s="148"/>
      <c r="AD76" s="149"/>
      <c r="AE76" s="164"/>
      <c r="AF76" s="149"/>
      <c r="AG76" s="177"/>
      <c r="AH76" s="147"/>
      <c r="AI76" s="203"/>
      <c r="AJ76" s="203"/>
      <c r="AK76" s="207"/>
      <c r="AL76" s="207"/>
      <c r="AM76" s="207"/>
      <c r="AN76" s="207"/>
      <c r="AO76" s="207"/>
      <c r="AP76" s="207"/>
      <c r="AQ76" s="207"/>
      <c r="AR76" s="207"/>
      <c r="AS76" s="207"/>
      <c r="AT76" s="207"/>
      <c r="AU76" s="207"/>
      <c r="AV76" s="207"/>
      <c r="AW76" s="207"/>
      <c r="AX76" s="207"/>
    </row>
    <row r="77" spans="1:50" ht="20.100000000000001" customHeight="1" x14ac:dyDescent="0.2">
      <c r="A77" s="357"/>
      <c r="B77" s="163"/>
      <c r="C77" s="149"/>
      <c r="D77" s="164"/>
      <c r="E77" s="149"/>
      <c r="F77" s="149"/>
      <c r="G77" s="163"/>
      <c r="H77" s="149"/>
      <c r="I77" s="164"/>
      <c r="J77" s="149"/>
      <c r="K77" s="149"/>
      <c r="L77" s="148"/>
      <c r="M77" s="361"/>
      <c r="N77" s="403"/>
      <c r="O77" s="403"/>
      <c r="P77" s="177"/>
      <c r="Q77" s="147"/>
      <c r="R77" s="357"/>
      <c r="S77" s="152"/>
      <c r="T77" s="361"/>
      <c r="U77" s="361"/>
      <c r="V77" s="361"/>
      <c r="W77" s="149"/>
      <c r="X77" s="154"/>
      <c r="Y77" s="147"/>
      <c r="Z77" s="156"/>
      <c r="AA77" s="147"/>
      <c r="AB77" s="190"/>
      <c r="AC77" s="148"/>
      <c r="AD77" s="361"/>
      <c r="AE77" s="361"/>
      <c r="AF77" s="361"/>
      <c r="AG77" s="177"/>
      <c r="AH77" s="147"/>
      <c r="AI77" s="203"/>
      <c r="AJ77" s="203"/>
      <c r="AK77" s="207"/>
      <c r="AL77" s="207"/>
      <c r="AM77" s="207"/>
      <c r="AN77" s="207"/>
      <c r="AO77" s="207"/>
      <c r="AP77" s="207"/>
      <c r="AQ77" s="207"/>
      <c r="AR77" s="207"/>
      <c r="AS77" s="207"/>
      <c r="AT77" s="207"/>
      <c r="AU77" s="207"/>
      <c r="AV77" s="207"/>
      <c r="AW77" s="207"/>
      <c r="AX77" s="207"/>
    </row>
    <row r="78" spans="1:50" ht="20.100000000000001" customHeight="1" x14ac:dyDescent="0.2">
      <c r="A78" s="357"/>
      <c r="B78" s="164"/>
      <c r="C78" s="149"/>
      <c r="D78" s="164"/>
      <c r="E78" s="149"/>
      <c r="F78" s="149"/>
      <c r="G78" s="163"/>
      <c r="H78" s="168"/>
      <c r="I78" s="164"/>
      <c r="J78" s="168"/>
      <c r="K78" s="149"/>
      <c r="L78" s="148"/>
      <c r="M78" s="368"/>
      <c r="N78" s="368"/>
      <c r="O78" s="368"/>
      <c r="P78" s="177"/>
      <c r="Q78" s="147"/>
      <c r="R78" s="357"/>
      <c r="S78" s="152"/>
      <c r="T78" s="368"/>
      <c r="U78" s="368"/>
      <c r="V78" s="368"/>
      <c r="W78" s="149"/>
      <c r="X78" s="154"/>
      <c r="Y78" s="147"/>
      <c r="Z78" s="156"/>
      <c r="AA78" s="147"/>
      <c r="AB78" s="190"/>
      <c r="AC78" s="148"/>
      <c r="AD78" s="361"/>
      <c r="AE78" s="361"/>
      <c r="AF78" s="361"/>
      <c r="AG78" s="177"/>
      <c r="AH78" s="147"/>
      <c r="AI78" s="203"/>
      <c r="AJ78" s="203"/>
      <c r="AK78" s="207"/>
      <c r="AL78" s="207"/>
      <c r="AM78" s="207"/>
      <c r="AN78" s="207"/>
      <c r="AO78" s="207"/>
      <c r="AP78" s="207"/>
      <c r="AQ78" s="207"/>
      <c r="AR78" s="207"/>
      <c r="AS78" s="207"/>
      <c r="AT78" s="207"/>
      <c r="AU78" s="207"/>
      <c r="AV78" s="207"/>
      <c r="AW78" s="207"/>
      <c r="AX78" s="207"/>
    </row>
    <row r="79" spans="1:50" ht="20.100000000000001" customHeight="1" x14ac:dyDescent="0.2">
      <c r="A79" s="357"/>
      <c r="B79" s="163"/>
      <c r="C79" s="149"/>
      <c r="D79" s="164"/>
      <c r="E79" s="149"/>
      <c r="F79" s="149"/>
      <c r="G79" s="163"/>
      <c r="H79" s="361"/>
      <c r="I79" s="361"/>
      <c r="J79" s="361"/>
      <c r="K79" s="149"/>
      <c r="L79" s="170"/>
      <c r="M79" s="400"/>
      <c r="N79" s="401"/>
      <c r="O79" s="401"/>
      <c r="P79" s="155"/>
      <c r="Q79" s="147"/>
      <c r="R79" s="357"/>
      <c r="S79" s="166"/>
      <c r="T79" s="361"/>
      <c r="U79" s="361"/>
      <c r="V79" s="361"/>
      <c r="W79" s="147"/>
      <c r="X79" s="154"/>
      <c r="Y79" s="147"/>
      <c r="Z79" s="156"/>
      <c r="AA79" s="147"/>
      <c r="AB79" s="190"/>
      <c r="AC79" s="170"/>
      <c r="AD79" s="361"/>
      <c r="AE79" s="361"/>
      <c r="AF79" s="361"/>
      <c r="AG79" s="155"/>
      <c r="AH79" s="147"/>
      <c r="AI79" s="203"/>
      <c r="AJ79" s="203"/>
      <c r="AK79" s="207"/>
      <c r="AL79" s="207"/>
      <c r="AM79" s="207"/>
      <c r="AN79" s="207"/>
      <c r="AO79" s="207"/>
      <c r="AP79" s="207"/>
      <c r="AQ79" s="207"/>
      <c r="AR79" s="207"/>
      <c r="AS79" s="207"/>
      <c r="AT79" s="207"/>
      <c r="AU79" s="207"/>
      <c r="AV79" s="207"/>
      <c r="AW79" s="207"/>
      <c r="AX79" s="207"/>
    </row>
    <row r="80" spans="1:50" ht="20.100000000000001" customHeight="1" x14ac:dyDescent="0.2">
      <c r="A80" s="357"/>
      <c r="B80" s="164"/>
      <c r="C80" s="164"/>
      <c r="D80" s="152"/>
      <c r="E80" s="183"/>
      <c r="F80" s="149"/>
      <c r="G80" s="163"/>
      <c r="H80" s="361"/>
      <c r="I80" s="361"/>
      <c r="J80" s="361"/>
      <c r="K80" s="149"/>
      <c r="L80" s="170"/>
      <c r="M80" s="402"/>
      <c r="N80" s="402"/>
      <c r="O80" s="402"/>
      <c r="P80" s="155"/>
      <c r="Q80" s="147"/>
      <c r="R80" s="357"/>
      <c r="S80" s="166"/>
      <c r="T80" s="368"/>
      <c r="U80" s="368"/>
      <c r="V80" s="368"/>
      <c r="W80" s="147"/>
      <c r="X80" s="154"/>
      <c r="Y80" s="147"/>
      <c r="Z80" s="156"/>
      <c r="AA80" s="147"/>
      <c r="AB80" s="190"/>
      <c r="AC80" s="170"/>
      <c r="AD80" s="361"/>
      <c r="AE80" s="361"/>
      <c r="AF80" s="361"/>
      <c r="AG80" s="155"/>
      <c r="AH80" s="147"/>
      <c r="AI80" s="203"/>
      <c r="AJ80" s="203"/>
      <c r="AK80" s="207"/>
      <c r="AL80" s="207"/>
      <c r="AM80" s="207"/>
      <c r="AN80" s="207"/>
      <c r="AO80" s="207"/>
      <c r="AP80" s="207"/>
      <c r="AQ80" s="207"/>
      <c r="AR80" s="207"/>
      <c r="AS80" s="207"/>
      <c r="AT80" s="207"/>
      <c r="AU80" s="207"/>
      <c r="AV80" s="207"/>
      <c r="AW80" s="207"/>
      <c r="AX80" s="207"/>
    </row>
    <row r="81" spans="1:50" ht="20.100000000000001" customHeight="1" x14ac:dyDescent="0.2">
      <c r="A81" s="357"/>
      <c r="B81" s="152"/>
      <c r="C81" s="149"/>
      <c r="D81" s="206"/>
      <c r="E81" s="205"/>
      <c r="F81" s="149"/>
      <c r="G81" s="148"/>
      <c r="H81" s="149"/>
      <c r="I81" s="152"/>
      <c r="J81" s="149"/>
      <c r="K81" s="151"/>
      <c r="L81" s="148"/>
      <c r="M81" s="205"/>
      <c r="N81" s="205"/>
      <c r="O81" s="192"/>
      <c r="P81" s="177"/>
      <c r="Q81" s="147"/>
      <c r="R81" s="357"/>
      <c r="S81" s="152"/>
      <c r="T81" s="149"/>
      <c r="U81" s="152"/>
      <c r="V81" s="149"/>
      <c r="W81" s="149"/>
      <c r="X81" s="154"/>
      <c r="Y81" s="147"/>
      <c r="Z81" s="156"/>
      <c r="AA81" s="147"/>
      <c r="AB81" s="190"/>
      <c r="AC81" s="148"/>
      <c r="AD81" s="361"/>
      <c r="AE81" s="361"/>
      <c r="AF81" s="361"/>
      <c r="AG81" s="177"/>
      <c r="AH81" s="147"/>
      <c r="AI81" s="203"/>
      <c r="AJ81" s="203"/>
      <c r="AK81" s="207"/>
      <c r="AL81" s="207"/>
      <c r="AM81" s="207"/>
      <c r="AN81" s="207"/>
      <c r="AO81" s="207"/>
      <c r="AP81" s="207"/>
      <c r="AQ81" s="207"/>
      <c r="AR81" s="207"/>
      <c r="AS81" s="207"/>
      <c r="AT81" s="207"/>
      <c r="AU81" s="207"/>
      <c r="AV81" s="207"/>
      <c r="AW81" s="207"/>
      <c r="AX81" s="207"/>
    </row>
    <row r="82" spans="1:50" ht="20.100000000000001" customHeight="1" x14ac:dyDescent="0.2">
      <c r="A82" s="357"/>
      <c r="B82" s="152"/>
      <c r="C82" s="164"/>
      <c r="D82" s="206"/>
      <c r="E82" s="205"/>
      <c r="F82" s="149"/>
      <c r="G82" s="148"/>
      <c r="H82" s="149"/>
      <c r="I82" s="152"/>
      <c r="J82" s="149"/>
      <c r="K82" s="151"/>
      <c r="L82" s="148"/>
      <c r="M82" s="205"/>
      <c r="N82" s="205"/>
      <c r="O82" s="205"/>
      <c r="P82" s="177"/>
      <c r="Q82" s="147"/>
      <c r="R82" s="357"/>
      <c r="S82" s="152"/>
      <c r="T82" s="149"/>
      <c r="U82" s="152"/>
      <c r="V82" s="149"/>
      <c r="W82" s="149"/>
      <c r="X82" s="154"/>
      <c r="Y82" s="147"/>
      <c r="Z82" s="156"/>
      <c r="AA82" s="147"/>
      <c r="AB82" s="190"/>
      <c r="AC82" s="148"/>
      <c r="AD82" s="368"/>
      <c r="AE82" s="368"/>
      <c r="AF82" s="368"/>
      <c r="AG82" s="177"/>
      <c r="AH82" s="147"/>
      <c r="AI82" s="203"/>
      <c r="AJ82" s="203"/>
      <c r="AK82" s="207"/>
      <c r="AL82" s="207"/>
      <c r="AM82" s="207"/>
      <c r="AN82" s="207"/>
      <c r="AO82" s="207"/>
      <c r="AP82" s="207"/>
      <c r="AQ82" s="207"/>
      <c r="AR82" s="207"/>
      <c r="AS82" s="207"/>
      <c r="AT82" s="207"/>
      <c r="AU82" s="207"/>
      <c r="AV82" s="207"/>
      <c r="AW82" s="207"/>
      <c r="AX82" s="207"/>
    </row>
    <row r="83" spans="1:50" ht="20.100000000000001" customHeight="1" x14ac:dyDescent="0.2">
      <c r="A83" s="357"/>
      <c r="B83" s="152"/>
      <c r="C83" s="205"/>
      <c r="D83" s="164"/>
      <c r="E83" s="149"/>
      <c r="F83" s="149"/>
      <c r="G83" s="163"/>
      <c r="H83" s="149"/>
      <c r="I83" s="164"/>
      <c r="J83" s="149"/>
      <c r="K83" s="151"/>
      <c r="L83" s="163"/>
      <c r="M83" s="361"/>
      <c r="N83" s="361"/>
      <c r="O83" s="361"/>
      <c r="P83" s="177"/>
      <c r="Q83" s="147"/>
      <c r="R83" s="357"/>
      <c r="S83" s="164"/>
      <c r="T83" s="265" t="s">
        <v>19</v>
      </c>
      <c r="U83" s="169"/>
      <c r="V83" s="169"/>
      <c r="W83" s="149"/>
      <c r="X83" s="154"/>
      <c r="Y83" s="147"/>
      <c r="Z83" s="156"/>
      <c r="AA83" s="147"/>
      <c r="AB83" s="190"/>
      <c r="AC83" s="163"/>
      <c r="AD83" s="361"/>
      <c r="AE83" s="361"/>
      <c r="AF83" s="361"/>
      <c r="AG83" s="177"/>
      <c r="AH83" s="147"/>
      <c r="AI83" s="203"/>
      <c r="AJ83" s="203"/>
      <c r="AK83" s="207"/>
      <c r="AL83" s="207"/>
      <c r="AM83" s="207"/>
      <c r="AN83" s="207"/>
      <c r="AO83" s="207"/>
      <c r="AP83" s="207"/>
      <c r="AQ83" s="207"/>
      <c r="AR83" s="207"/>
      <c r="AS83" s="207"/>
      <c r="AT83" s="207"/>
      <c r="AU83" s="207"/>
      <c r="AV83" s="207"/>
      <c r="AW83" s="207"/>
      <c r="AX83" s="207"/>
    </row>
    <row r="84" spans="1:50" ht="20.100000000000001" customHeight="1" x14ac:dyDescent="0.2">
      <c r="A84" s="357"/>
      <c r="B84" s="152"/>
      <c r="C84" s="164"/>
      <c r="D84" s="164"/>
      <c r="E84" s="149"/>
      <c r="F84" s="149"/>
      <c r="G84" s="163"/>
      <c r="H84" s="168"/>
      <c r="I84" s="164"/>
      <c r="J84" s="168"/>
      <c r="K84" s="151"/>
      <c r="L84" s="163"/>
      <c r="M84" s="361"/>
      <c r="N84" s="361"/>
      <c r="O84" s="361"/>
      <c r="P84" s="177"/>
      <c r="Q84" s="147"/>
      <c r="R84" s="357"/>
      <c r="S84" s="152"/>
      <c r="T84" s="149" t="s">
        <v>510</v>
      </c>
      <c r="U84" s="169"/>
      <c r="V84" s="169"/>
      <c r="W84" s="149"/>
      <c r="X84" s="154"/>
      <c r="Y84" s="147"/>
      <c r="Z84" s="156"/>
      <c r="AA84" s="147"/>
      <c r="AB84" s="190"/>
      <c r="AC84" s="148"/>
      <c r="AD84" s="361"/>
      <c r="AE84" s="361"/>
      <c r="AF84" s="361"/>
      <c r="AG84" s="177"/>
      <c r="AH84" s="147"/>
      <c r="AI84" s="203"/>
      <c r="AJ84" s="203"/>
      <c r="AK84" s="207"/>
      <c r="AL84" s="207"/>
      <c r="AM84" s="207"/>
      <c r="AN84" s="207"/>
      <c r="AO84" s="207"/>
      <c r="AP84" s="207"/>
      <c r="AQ84" s="207"/>
      <c r="AR84" s="207"/>
      <c r="AS84" s="207"/>
      <c r="AT84" s="207"/>
      <c r="AU84" s="207"/>
      <c r="AV84" s="207"/>
      <c r="AW84" s="207"/>
      <c r="AX84" s="207"/>
    </row>
    <row r="85" spans="1:50" ht="20.100000000000001" customHeight="1" x14ac:dyDescent="0.2">
      <c r="A85" s="357"/>
      <c r="B85" s="152"/>
      <c r="C85" s="361"/>
      <c r="D85" s="361"/>
      <c r="E85" s="361"/>
      <c r="F85" s="149"/>
      <c r="G85" s="148"/>
      <c r="H85" s="361"/>
      <c r="I85" s="361"/>
      <c r="J85" s="361"/>
      <c r="K85" s="151"/>
      <c r="L85" s="163"/>
      <c r="M85" s="361"/>
      <c r="N85" s="361"/>
      <c r="O85" s="361"/>
      <c r="P85" s="177"/>
      <c r="Q85" s="147"/>
      <c r="R85" s="357"/>
      <c r="S85" s="164"/>
      <c r="T85" s="149"/>
      <c r="U85" s="164"/>
      <c r="V85" s="149"/>
      <c r="W85" s="149"/>
      <c r="X85" s="154"/>
      <c r="Y85" s="147"/>
      <c r="Z85" s="156"/>
      <c r="AA85" s="147"/>
      <c r="AB85" s="190"/>
      <c r="AC85" s="148"/>
      <c r="AD85" s="149"/>
      <c r="AE85" s="164"/>
      <c r="AF85" s="149"/>
      <c r="AG85" s="177"/>
      <c r="AH85" s="147"/>
      <c r="AI85" s="203"/>
      <c r="AJ85" s="203"/>
      <c r="AK85" s="210"/>
      <c r="AL85" s="210"/>
      <c r="AM85" s="210"/>
      <c r="AN85" s="210"/>
      <c r="AO85" s="210"/>
      <c r="AP85" s="210"/>
      <c r="AQ85" s="210"/>
      <c r="AR85" s="210"/>
      <c r="AS85" s="210"/>
      <c r="AT85" s="210"/>
      <c r="AU85" s="210"/>
      <c r="AV85" s="210"/>
      <c r="AW85" s="210"/>
      <c r="AX85" s="210"/>
    </row>
    <row r="86" spans="1:50" ht="20.100000000000001" customHeight="1" x14ac:dyDescent="0.2">
      <c r="A86" s="357"/>
      <c r="B86" s="152"/>
      <c r="C86" s="368"/>
      <c r="D86" s="368"/>
      <c r="E86" s="368"/>
      <c r="F86" s="149"/>
      <c r="G86" s="148"/>
      <c r="H86" s="384"/>
      <c r="I86" s="384"/>
      <c r="J86" s="384"/>
      <c r="K86" s="151"/>
      <c r="L86" s="163"/>
      <c r="M86" s="368"/>
      <c r="N86" s="368"/>
      <c r="O86" s="368"/>
      <c r="P86" s="177"/>
      <c r="Q86" s="147"/>
      <c r="R86" s="357"/>
      <c r="S86" s="152"/>
      <c r="T86" s="164"/>
      <c r="U86" s="152"/>
      <c r="V86" s="149"/>
      <c r="W86" s="149"/>
      <c r="X86" s="154"/>
      <c r="Y86" s="147"/>
      <c r="Z86" s="156"/>
      <c r="AA86" s="147"/>
      <c r="AB86" s="190"/>
      <c r="AC86" s="148"/>
      <c r="AD86" s="149"/>
      <c r="AE86" s="164"/>
      <c r="AF86" s="149"/>
      <c r="AG86" s="177"/>
      <c r="AH86" s="147"/>
      <c r="AI86" s="203"/>
      <c r="AJ86" s="203"/>
    </row>
    <row r="87" spans="1:50" ht="20.100000000000001" customHeight="1" x14ac:dyDescent="0.2">
      <c r="A87" s="357"/>
      <c r="B87" s="152"/>
      <c r="C87" s="205"/>
      <c r="D87" s="206"/>
      <c r="E87" s="205"/>
      <c r="F87" s="149"/>
      <c r="G87" s="148"/>
      <c r="H87" s="205"/>
      <c r="I87" s="206"/>
      <c r="J87" s="205"/>
      <c r="K87" s="151"/>
      <c r="L87" s="148"/>
      <c r="M87" s="361"/>
      <c r="N87" s="361"/>
      <c r="O87" s="361"/>
      <c r="P87" s="177"/>
      <c r="Q87" s="147"/>
      <c r="R87" s="357"/>
      <c r="S87" s="206"/>
      <c r="T87" s="205"/>
      <c r="U87" s="206"/>
      <c r="V87" s="205"/>
      <c r="W87" s="149"/>
      <c r="X87" s="154"/>
      <c r="Y87" s="147"/>
      <c r="Z87" s="156"/>
      <c r="AA87" s="147"/>
      <c r="AB87" s="190"/>
      <c r="AC87" s="148"/>
      <c r="AD87" s="205"/>
      <c r="AE87" s="212"/>
      <c r="AF87" s="205"/>
      <c r="AG87" s="177"/>
      <c r="AH87" s="147"/>
      <c r="AI87" s="203"/>
      <c r="AJ87" s="203"/>
      <c r="AK87" s="213"/>
      <c r="AL87" s="213"/>
      <c r="AM87" s="213"/>
      <c r="AN87" s="213"/>
      <c r="AO87" s="213"/>
      <c r="AP87" s="213"/>
      <c r="AQ87" s="213"/>
      <c r="AR87" s="213"/>
      <c r="AS87" s="213"/>
      <c r="AT87" s="213"/>
      <c r="AU87" s="213"/>
      <c r="AV87" s="213"/>
      <c r="AW87" s="213"/>
      <c r="AX87" s="213"/>
    </row>
    <row r="88" spans="1:50" ht="20.100000000000001" customHeight="1" x14ac:dyDescent="0.2">
      <c r="A88" s="357"/>
      <c r="B88" s="152"/>
      <c r="C88" s="205"/>
      <c r="D88" s="206"/>
      <c r="E88" s="205"/>
      <c r="F88" s="149"/>
      <c r="G88" s="148"/>
      <c r="H88" s="205"/>
      <c r="I88" s="206"/>
      <c r="J88" s="205"/>
      <c r="K88" s="151"/>
      <c r="L88" s="148"/>
      <c r="M88" s="361"/>
      <c r="N88" s="361"/>
      <c r="O88" s="361"/>
      <c r="P88" s="177"/>
      <c r="Q88" s="147"/>
      <c r="R88" s="357"/>
      <c r="S88" s="206"/>
      <c r="T88" s="205"/>
      <c r="U88" s="206"/>
      <c r="V88" s="205"/>
      <c r="W88" s="149"/>
      <c r="X88" s="154"/>
      <c r="Y88" s="147"/>
      <c r="Z88" s="156"/>
      <c r="AA88" s="147"/>
      <c r="AB88" s="190"/>
      <c r="AC88" s="148"/>
      <c r="AD88" s="205"/>
      <c r="AE88" s="212"/>
      <c r="AF88" s="205"/>
      <c r="AG88" s="177"/>
      <c r="AH88" s="147"/>
      <c r="AI88" s="203"/>
      <c r="AJ88" s="203"/>
      <c r="AK88" s="213"/>
      <c r="AL88" s="213"/>
      <c r="AM88" s="213"/>
      <c r="AN88" s="213"/>
      <c r="AO88" s="213"/>
      <c r="AP88" s="213"/>
      <c r="AQ88" s="213"/>
      <c r="AR88" s="213"/>
      <c r="AS88" s="213"/>
      <c r="AT88" s="213"/>
      <c r="AU88" s="213"/>
      <c r="AV88" s="213"/>
      <c r="AW88" s="213"/>
      <c r="AX88" s="213"/>
    </row>
    <row r="89" spans="1:50" ht="20.100000000000001" customHeight="1" x14ac:dyDescent="0.2">
      <c r="A89" s="357"/>
      <c r="B89" s="163"/>
      <c r="C89" s="149"/>
      <c r="D89" s="164"/>
      <c r="E89" s="149"/>
      <c r="F89" s="149"/>
      <c r="G89" s="163"/>
      <c r="H89" s="383"/>
      <c r="I89" s="383"/>
      <c r="J89" s="383"/>
      <c r="K89" s="151"/>
      <c r="L89" s="163"/>
      <c r="M89" s="361"/>
      <c r="N89" s="361"/>
      <c r="O89" s="361"/>
      <c r="P89" s="177"/>
      <c r="Q89" s="147"/>
      <c r="R89" s="357"/>
      <c r="S89" s="164"/>
      <c r="T89" s="149"/>
      <c r="U89" s="164"/>
      <c r="V89" s="149"/>
      <c r="W89" s="149"/>
      <c r="X89" s="154"/>
      <c r="Y89" s="147"/>
      <c r="Z89" s="156"/>
      <c r="AA89" s="147"/>
      <c r="AB89" s="190"/>
      <c r="AC89" s="163"/>
      <c r="AD89" s="361"/>
      <c r="AE89" s="361"/>
      <c r="AF89" s="361"/>
      <c r="AG89" s="177"/>
      <c r="AH89" s="147"/>
      <c r="AI89" s="203"/>
      <c r="AJ89" s="203"/>
      <c r="AK89" s="210"/>
      <c r="AL89" s="210"/>
      <c r="AM89" s="210"/>
      <c r="AN89" s="210"/>
      <c r="AO89" s="210"/>
      <c r="AP89" s="210"/>
      <c r="AQ89" s="210"/>
      <c r="AR89" s="210"/>
      <c r="AS89" s="210"/>
      <c r="AT89" s="210"/>
      <c r="AU89" s="210"/>
      <c r="AV89" s="210"/>
      <c r="AW89" s="210"/>
      <c r="AX89" s="210"/>
    </row>
    <row r="90" spans="1:50" ht="20.100000000000001" customHeight="1" x14ac:dyDescent="0.2">
      <c r="A90" s="357"/>
      <c r="B90" s="152"/>
      <c r="C90" s="149"/>
      <c r="D90" s="152"/>
      <c r="E90" s="149"/>
      <c r="F90" s="149"/>
      <c r="G90" s="163"/>
      <c r="H90" s="168"/>
      <c r="I90" s="152"/>
      <c r="J90" s="149"/>
      <c r="K90" s="151"/>
      <c r="L90" s="148"/>
      <c r="M90" s="361"/>
      <c r="N90" s="361"/>
      <c r="O90" s="361"/>
      <c r="P90" s="177"/>
      <c r="Q90" s="147"/>
      <c r="R90" s="357"/>
      <c r="S90" s="152"/>
      <c r="T90" s="149"/>
      <c r="U90" s="152"/>
      <c r="V90" s="149"/>
      <c r="W90" s="149"/>
      <c r="X90" s="154"/>
      <c r="Y90" s="147"/>
      <c r="Z90" s="156"/>
      <c r="AA90" s="147"/>
      <c r="AB90" s="190"/>
      <c r="AC90" s="148"/>
      <c r="AD90" s="361"/>
      <c r="AE90" s="361"/>
      <c r="AF90" s="361"/>
      <c r="AG90" s="177"/>
      <c r="AH90" s="147"/>
      <c r="AI90" s="214"/>
      <c r="AJ90" s="214"/>
      <c r="AK90" s="215"/>
      <c r="AL90" s="215"/>
      <c r="AM90" s="210"/>
      <c r="AN90" s="210"/>
      <c r="AO90" s="210"/>
      <c r="AP90" s="210"/>
      <c r="AQ90" s="210"/>
      <c r="AR90" s="210"/>
      <c r="AS90" s="210"/>
      <c r="AT90" s="210"/>
      <c r="AU90" s="210"/>
      <c r="AV90" s="210"/>
      <c r="AW90" s="210"/>
      <c r="AX90" s="210"/>
    </row>
    <row r="91" spans="1:50" ht="20.100000000000001" customHeight="1" x14ac:dyDescent="0.2">
      <c r="A91" s="357"/>
      <c r="B91" s="163"/>
      <c r="C91" s="149"/>
      <c r="D91" s="164"/>
      <c r="E91" s="149"/>
      <c r="F91" s="149"/>
      <c r="G91" s="163"/>
      <c r="H91" s="385"/>
      <c r="I91" s="385"/>
      <c r="J91" s="385"/>
      <c r="K91" s="151"/>
      <c r="L91" s="163"/>
      <c r="M91" s="361"/>
      <c r="N91" s="361"/>
      <c r="O91" s="361"/>
      <c r="P91" s="177"/>
      <c r="Q91" s="147"/>
      <c r="R91" s="357"/>
      <c r="S91" s="164"/>
      <c r="T91" s="149"/>
      <c r="U91" s="164"/>
      <c r="V91" s="149"/>
      <c r="W91" s="149"/>
      <c r="X91" s="154"/>
      <c r="Y91" s="147"/>
      <c r="Z91" s="156"/>
      <c r="AA91" s="147"/>
      <c r="AB91" s="190"/>
      <c r="AC91" s="163"/>
      <c r="AD91" s="361"/>
      <c r="AE91" s="361"/>
      <c r="AF91" s="361"/>
      <c r="AG91" s="177"/>
      <c r="AH91" s="147"/>
      <c r="AI91" s="214"/>
      <c r="AJ91" s="214"/>
      <c r="AK91" s="213"/>
      <c r="AL91" s="213"/>
      <c r="AM91" s="213"/>
      <c r="AN91" s="213"/>
      <c r="AO91" s="213"/>
      <c r="AP91" s="213"/>
      <c r="AQ91" s="213"/>
      <c r="AR91" s="213"/>
      <c r="AS91" s="213"/>
      <c r="AT91" s="213"/>
      <c r="AU91" s="213"/>
      <c r="AV91" s="213"/>
      <c r="AW91" s="213"/>
      <c r="AX91" s="213"/>
    </row>
    <row r="92" spans="1:50" ht="20.100000000000001" customHeight="1" x14ac:dyDescent="0.2">
      <c r="A92" s="357"/>
      <c r="B92" s="152"/>
      <c r="C92" s="149"/>
      <c r="D92" s="152"/>
      <c r="E92" s="149"/>
      <c r="F92" s="149"/>
      <c r="G92" s="148"/>
      <c r="H92" s="149"/>
      <c r="I92" s="152"/>
      <c r="J92" s="168"/>
      <c r="K92" s="151"/>
      <c r="L92" s="148"/>
      <c r="M92" s="361"/>
      <c r="N92" s="361"/>
      <c r="O92" s="361"/>
      <c r="P92" s="177"/>
      <c r="Q92" s="147"/>
      <c r="R92" s="357"/>
      <c r="S92" s="152"/>
      <c r="T92" s="149"/>
      <c r="U92" s="152"/>
      <c r="V92" s="149"/>
      <c r="W92" s="149"/>
      <c r="X92" s="154"/>
      <c r="Y92" s="147"/>
      <c r="Z92" s="156"/>
      <c r="AA92" s="147"/>
      <c r="AB92" s="190"/>
      <c r="AC92" s="148"/>
      <c r="AD92" s="361"/>
      <c r="AE92" s="361"/>
      <c r="AF92" s="361"/>
      <c r="AG92" s="177"/>
      <c r="AH92" s="147"/>
      <c r="AI92" s="214"/>
      <c r="AJ92" s="214"/>
      <c r="AK92" s="213"/>
      <c r="AL92" s="213"/>
      <c r="AM92" s="213"/>
      <c r="AN92" s="213"/>
      <c r="AO92" s="213"/>
      <c r="AP92" s="213"/>
      <c r="AQ92" s="213"/>
      <c r="AR92" s="213"/>
      <c r="AS92" s="213"/>
      <c r="AT92" s="213"/>
      <c r="AU92" s="213"/>
      <c r="AV92" s="213"/>
      <c r="AW92" s="213"/>
      <c r="AX92" s="213"/>
    </row>
    <row r="93" spans="1:50" ht="20.100000000000001" customHeight="1" x14ac:dyDescent="0.2">
      <c r="A93" s="357"/>
      <c r="B93" s="152"/>
      <c r="C93" s="149"/>
      <c r="D93" s="152"/>
      <c r="E93" s="149"/>
      <c r="F93" s="149"/>
      <c r="G93" s="163"/>
      <c r="H93" s="385"/>
      <c r="I93" s="385"/>
      <c r="J93" s="385"/>
      <c r="K93" s="151"/>
      <c r="L93" s="163"/>
      <c r="M93" s="361"/>
      <c r="N93" s="361"/>
      <c r="O93" s="361"/>
      <c r="P93" s="177"/>
      <c r="Q93" s="147"/>
      <c r="R93" s="357"/>
      <c r="S93" s="152"/>
      <c r="T93" s="149"/>
      <c r="U93" s="152"/>
      <c r="V93" s="149"/>
      <c r="W93" s="149"/>
      <c r="X93" s="154"/>
      <c r="Y93" s="147"/>
      <c r="Z93" s="156"/>
      <c r="AA93" s="147"/>
      <c r="AB93" s="190"/>
      <c r="AC93" s="163"/>
      <c r="AD93" s="361"/>
      <c r="AE93" s="361"/>
      <c r="AF93" s="361"/>
      <c r="AG93" s="177"/>
      <c r="AH93" s="147"/>
      <c r="AI93" s="216"/>
      <c r="AJ93" s="216"/>
      <c r="AK93" s="217"/>
      <c r="AL93" s="217"/>
      <c r="AM93" s="217"/>
      <c r="AN93" s="217"/>
      <c r="AO93" s="217"/>
      <c r="AP93" s="217"/>
      <c r="AQ93" s="218"/>
      <c r="AR93" s="219"/>
      <c r="AS93" s="219"/>
      <c r="AT93" s="219"/>
      <c r="AU93" s="219"/>
      <c r="AV93" s="219"/>
      <c r="AW93" s="219"/>
      <c r="AX93" s="219"/>
    </row>
    <row r="94" spans="1:50" ht="20.100000000000001" customHeight="1" x14ac:dyDescent="0.2">
      <c r="A94" s="357"/>
      <c r="B94" s="152"/>
      <c r="C94" s="265" t="s">
        <v>654</v>
      </c>
      <c r="D94" s="152"/>
      <c r="E94" s="149"/>
      <c r="F94" s="149"/>
      <c r="G94" s="148"/>
      <c r="H94" s="149"/>
      <c r="I94" s="152"/>
      <c r="J94" s="168"/>
      <c r="K94" s="151"/>
      <c r="L94" s="163"/>
      <c r="M94" s="368"/>
      <c r="N94" s="368"/>
      <c r="O94" s="368"/>
      <c r="P94" s="177"/>
      <c r="Q94" s="147"/>
      <c r="R94" s="357"/>
      <c r="S94" s="152"/>
      <c r="T94" s="149"/>
      <c r="U94" s="152"/>
      <c r="V94" s="149"/>
      <c r="W94" s="149"/>
      <c r="X94" s="154"/>
      <c r="Y94" s="147"/>
      <c r="Z94" s="156"/>
      <c r="AA94" s="147"/>
      <c r="AB94" s="190"/>
      <c r="AC94" s="148"/>
      <c r="AD94" s="361"/>
      <c r="AE94" s="361"/>
      <c r="AF94" s="361"/>
      <c r="AG94" s="177"/>
      <c r="AH94" s="147"/>
      <c r="AI94" s="216"/>
      <c r="AJ94" s="216"/>
      <c r="AK94" s="217"/>
      <c r="AL94" s="217"/>
      <c r="AM94" s="217"/>
      <c r="AN94" s="217"/>
      <c r="AO94" s="217"/>
      <c r="AP94" s="217"/>
      <c r="AQ94" s="219"/>
      <c r="AR94" s="219"/>
      <c r="AS94" s="219"/>
      <c r="AT94" s="219"/>
      <c r="AU94" s="219"/>
      <c r="AV94" s="219"/>
      <c r="AW94" s="219"/>
      <c r="AX94" s="219"/>
    </row>
    <row r="95" spans="1:50" ht="20.100000000000001" customHeight="1" x14ac:dyDescent="0.2">
      <c r="A95" s="357"/>
      <c r="B95" s="163"/>
      <c r="C95" s="179" t="s">
        <v>655</v>
      </c>
      <c r="D95" s="164"/>
      <c r="E95" s="149"/>
      <c r="F95" s="149"/>
      <c r="G95" s="148"/>
      <c r="H95" s="205"/>
      <c r="I95" s="206"/>
      <c r="J95" s="205"/>
      <c r="K95" s="151"/>
      <c r="L95" s="148"/>
      <c r="M95" s="361"/>
      <c r="N95" s="361"/>
      <c r="O95" s="361"/>
      <c r="P95" s="177"/>
      <c r="Q95" s="147"/>
      <c r="R95" s="357"/>
      <c r="S95" s="164"/>
      <c r="T95" s="149"/>
      <c r="U95" s="152"/>
      <c r="V95" s="149"/>
      <c r="W95" s="149"/>
      <c r="X95" s="154"/>
      <c r="Y95" s="147"/>
      <c r="Z95" s="156"/>
      <c r="AA95" s="147"/>
      <c r="AB95" s="190"/>
      <c r="AC95" s="163"/>
      <c r="AD95" s="361"/>
      <c r="AE95" s="361"/>
      <c r="AF95" s="361"/>
      <c r="AG95" s="177"/>
      <c r="AH95" s="147"/>
      <c r="AI95" s="216"/>
      <c r="AJ95" s="216"/>
      <c r="AK95" s="220"/>
      <c r="AL95" s="220"/>
      <c r="AM95" s="220"/>
      <c r="AN95" s="220"/>
      <c r="AO95" s="220"/>
      <c r="AP95" s="220"/>
      <c r="AQ95" s="220"/>
      <c r="AR95" s="220"/>
      <c r="AS95" s="220"/>
      <c r="AT95" s="220"/>
      <c r="AU95" s="220"/>
      <c r="AV95" s="220"/>
      <c r="AW95" s="220"/>
      <c r="AX95" s="220"/>
    </row>
    <row r="96" spans="1:50" ht="20.100000000000001" customHeight="1" x14ac:dyDescent="0.2">
      <c r="A96" s="357"/>
      <c r="B96" s="164"/>
      <c r="C96" s="164"/>
      <c r="D96" s="164"/>
      <c r="E96" s="164"/>
      <c r="F96" s="149"/>
      <c r="G96" s="148"/>
      <c r="H96" s="205"/>
      <c r="I96" s="206"/>
      <c r="J96" s="205"/>
      <c r="K96" s="151"/>
      <c r="L96" s="148"/>
      <c r="M96" s="368"/>
      <c r="N96" s="368"/>
      <c r="O96" s="368"/>
      <c r="P96" s="177"/>
      <c r="Q96" s="147"/>
      <c r="R96" s="357"/>
      <c r="S96" s="152"/>
      <c r="T96" s="164"/>
      <c r="U96" s="152"/>
      <c r="V96" s="164"/>
      <c r="W96" s="149"/>
      <c r="X96" s="154"/>
      <c r="Y96" s="147"/>
      <c r="Z96" s="156"/>
      <c r="AA96" s="147"/>
      <c r="AB96" s="190"/>
      <c r="AC96" s="148"/>
      <c r="AD96" s="368"/>
      <c r="AE96" s="368"/>
      <c r="AF96" s="368"/>
      <c r="AG96" s="177"/>
      <c r="AH96" s="147"/>
      <c r="AI96" s="216"/>
      <c r="AJ96" s="216"/>
      <c r="AK96" s="220"/>
      <c r="AL96" s="220"/>
      <c r="AM96" s="220"/>
      <c r="AN96" s="220"/>
      <c r="AO96" s="220"/>
      <c r="AP96" s="220"/>
      <c r="AQ96" s="220"/>
      <c r="AR96" s="220"/>
      <c r="AS96" s="220"/>
      <c r="AT96" s="220"/>
      <c r="AU96" s="220"/>
      <c r="AV96" s="220"/>
      <c r="AW96" s="220"/>
      <c r="AX96" s="220"/>
    </row>
    <row r="97" spans="1:50" ht="20.100000000000001" customHeight="1" x14ac:dyDescent="0.2">
      <c r="A97" s="357"/>
      <c r="B97" s="163"/>
      <c r="C97" s="149"/>
      <c r="D97" s="152"/>
      <c r="E97" s="149"/>
      <c r="F97" s="149"/>
      <c r="G97" s="148"/>
      <c r="H97" s="149"/>
      <c r="I97" s="152"/>
      <c r="J97" s="149"/>
      <c r="K97" s="151"/>
      <c r="L97" s="163"/>
      <c r="M97" s="361"/>
      <c r="N97" s="361"/>
      <c r="O97" s="361"/>
      <c r="P97" s="177"/>
      <c r="Q97" s="147"/>
      <c r="R97" s="357"/>
      <c r="S97" s="152"/>
      <c r="T97" s="149"/>
      <c r="U97" s="152"/>
      <c r="V97" s="149"/>
      <c r="W97" s="149"/>
      <c r="X97" s="154"/>
      <c r="Y97" s="147"/>
      <c r="Z97" s="156"/>
      <c r="AA97" s="147"/>
      <c r="AB97" s="190"/>
      <c r="AC97" s="148"/>
      <c r="AD97" s="149"/>
      <c r="AE97" s="164"/>
      <c r="AF97" s="149"/>
      <c r="AG97" s="177"/>
      <c r="AH97" s="147"/>
      <c r="AI97" s="216"/>
      <c r="AJ97" s="216"/>
      <c r="AK97" s="220"/>
      <c r="AL97" s="220"/>
      <c r="AM97" s="220"/>
      <c r="AN97" s="220"/>
      <c r="AO97" s="220"/>
      <c r="AP97" s="220"/>
      <c r="AQ97" s="220"/>
      <c r="AR97" s="220"/>
      <c r="AS97" s="220"/>
      <c r="AT97" s="220"/>
      <c r="AU97" s="220"/>
      <c r="AV97" s="220"/>
      <c r="AW97" s="220"/>
      <c r="AX97" s="220"/>
    </row>
    <row r="98" spans="1:50" ht="20.100000000000001" customHeight="1" x14ac:dyDescent="0.2">
      <c r="A98" s="357"/>
      <c r="B98" s="164"/>
      <c r="C98" s="149"/>
      <c r="D98" s="152"/>
      <c r="E98" s="149"/>
      <c r="F98" s="149"/>
      <c r="G98" s="148"/>
      <c r="H98" s="149"/>
      <c r="I98" s="152"/>
      <c r="J98" s="149"/>
      <c r="K98" s="151"/>
      <c r="L98" s="163"/>
      <c r="M98" s="361"/>
      <c r="N98" s="361"/>
      <c r="O98" s="361"/>
      <c r="P98" s="177"/>
      <c r="Q98" s="147"/>
      <c r="R98" s="357"/>
      <c r="S98" s="152"/>
      <c r="T98" s="149"/>
      <c r="U98" s="152"/>
      <c r="V98" s="149"/>
      <c r="W98" s="149"/>
      <c r="X98" s="154"/>
      <c r="Y98" s="147"/>
      <c r="Z98" s="156"/>
      <c r="AA98" s="147"/>
      <c r="AB98" s="190"/>
      <c r="AC98" s="148"/>
      <c r="AD98" s="149"/>
      <c r="AE98" s="164"/>
      <c r="AF98" s="149"/>
      <c r="AG98" s="177"/>
      <c r="AH98" s="147"/>
      <c r="AI98" s="216"/>
      <c r="AJ98" s="216"/>
      <c r="AK98" s="220"/>
      <c r="AL98" s="220"/>
      <c r="AM98" s="220"/>
      <c r="AN98" s="220"/>
      <c r="AO98" s="220"/>
      <c r="AP98" s="220"/>
      <c r="AQ98" s="220"/>
      <c r="AR98" s="220"/>
      <c r="AS98" s="220"/>
      <c r="AT98" s="220"/>
      <c r="AU98" s="220"/>
      <c r="AV98" s="220"/>
      <c r="AW98" s="220"/>
      <c r="AX98" s="220"/>
    </row>
    <row r="99" spans="1:50" ht="20.100000000000001" customHeight="1" x14ac:dyDescent="0.2">
      <c r="A99" s="357"/>
      <c r="B99" s="152"/>
      <c r="C99" s="149"/>
      <c r="D99" s="164"/>
      <c r="E99" s="149"/>
      <c r="F99" s="149"/>
      <c r="G99" s="148"/>
      <c r="H99" s="149"/>
      <c r="I99" s="152"/>
      <c r="J99" s="149"/>
      <c r="K99" s="151"/>
      <c r="L99" s="163"/>
      <c r="M99" s="361"/>
      <c r="N99" s="361"/>
      <c r="O99" s="361"/>
      <c r="P99" s="177"/>
      <c r="Q99" s="147"/>
      <c r="R99" s="357"/>
      <c r="S99" s="152"/>
      <c r="T99" s="149"/>
      <c r="U99" s="152"/>
      <c r="V99" s="149"/>
      <c r="W99" s="149"/>
      <c r="X99" s="154"/>
      <c r="Y99" s="147"/>
      <c r="Z99" s="156"/>
      <c r="AA99" s="147"/>
      <c r="AB99" s="190"/>
      <c r="AC99" s="148"/>
      <c r="AD99" s="149"/>
      <c r="AE99" s="164"/>
      <c r="AF99" s="149"/>
      <c r="AG99" s="177"/>
      <c r="AH99" s="147"/>
      <c r="AI99" s="216"/>
      <c r="AJ99" s="216"/>
      <c r="AK99" s="220"/>
      <c r="AL99" s="220"/>
      <c r="AM99" s="220"/>
      <c r="AN99" s="220"/>
      <c r="AO99" s="220"/>
      <c r="AP99" s="220"/>
      <c r="AQ99" s="220"/>
      <c r="AR99" s="220"/>
      <c r="AS99" s="220"/>
      <c r="AT99" s="220"/>
      <c r="AU99" s="220"/>
      <c r="AV99" s="220"/>
      <c r="AW99" s="220"/>
      <c r="AX99" s="220"/>
    </row>
    <row r="100" spans="1:50" ht="20.100000000000001" customHeight="1" x14ac:dyDescent="0.2">
      <c r="A100" s="357"/>
      <c r="B100" s="152"/>
      <c r="C100" s="164"/>
      <c r="D100" s="164"/>
      <c r="E100" s="149"/>
      <c r="F100" s="149"/>
      <c r="G100" s="148"/>
      <c r="H100" s="149"/>
      <c r="I100" s="152"/>
      <c r="J100" s="149"/>
      <c r="K100" s="151"/>
      <c r="L100" s="163"/>
      <c r="M100" s="361"/>
      <c r="N100" s="361"/>
      <c r="O100" s="361"/>
      <c r="P100" s="177"/>
      <c r="Q100" s="147"/>
      <c r="R100" s="357"/>
      <c r="S100" s="152"/>
      <c r="T100" s="149"/>
      <c r="U100" s="152"/>
      <c r="V100" s="149"/>
      <c r="W100" s="149"/>
      <c r="X100" s="154"/>
      <c r="Y100" s="147"/>
      <c r="Z100" s="156"/>
      <c r="AA100" s="147"/>
      <c r="AB100" s="190"/>
      <c r="AC100" s="148"/>
      <c r="AD100" s="361"/>
      <c r="AE100" s="361"/>
      <c r="AF100" s="361"/>
      <c r="AG100" s="177"/>
      <c r="AH100" s="147"/>
      <c r="AI100" s="216"/>
      <c r="AJ100" s="216"/>
      <c r="AK100" s="220"/>
      <c r="AL100" s="220"/>
      <c r="AM100" s="220"/>
      <c r="AN100" s="220"/>
      <c r="AO100" s="220"/>
      <c r="AP100" s="220"/>
      <c r="AQ100" s="220"/>
      <c r="AR100" s="220"/>
      <c r="AS100" s="220"/>
      <c r="AT100" s="220"/>
      <c r="AU100" s="220"/>
      <c r="AV100" s="220"/>
      <c r="AW100" s="220"/>
      <c r="AX100" s="220"/>
    </row>
    <row r="101" spans="1:50" ht="20.100000000000001" customHeight="1" x14ac:dyDescent="0.2">
      <c r="A101" s="357"/>
      <c r="B101" s="152"/>
      <c r="C101" s="149"/>
      <c r="D101" s="206"/>
      <c r="E101" s="205"/>
      <c r="F101" s="149"/>
      <c r="G101" s="148"/>
      <c r="H101" s="361"/>
      <c r="I101" s="361"/>
      <c r="J101" s="361"/>
      <c r="K101" s="151"/>
      <c r="L101" s="170"/>
      <c r="M101" s="404" t="s">
        <v>38</v>
      </c>
      <c r="N101" s="405"/>
      <c r="O101" s="406"/>
      <c r="P101" s="155"/>
      <c r="Q101" s="147"/>
      <c r="R101" s="357"/>
      <c r="S101" s="152"/>
      <c r="T101" s="365" t="s">
        <v>511</v>
      </c>
      <c r="U101" s="366"/>
      <c r="V101" s="367"/>
      <c r="W101" s="149"/>
      <c r="X101" s="154"/>
      <c r="AB101" s="190"/>
      <c r="AC101" s="170"/>
      <c r="AD101" s="361"/>
      <c r="AE101" s="361"/>
      <c r="AF101" s="361"/>
      <c r="AG101" s="155"/>
      <c r="AH101" s="147"/>
      <c r="AI101" s="216"/>
      <c r="AJ101" s="216"/>
      <c r="AK101" s="217"/>
      <c r="AL101" s="217"/>
      <c r="AM101" s="217"/>
      <c r="AN101" s="217"/>
      <c r="AO101" s="217"/>
      <c r="AP101" s="217"/>
      <c r="AQ101" s="219"/>
      <c r="AR101" s="219"/>
      <c r="AS101" s="218"/>
      <c r="AT101" s="218"/>
      <c r="AU101" s="218"/>
      <c r="AV101" s="218"/>
      <c r="AW101" s="219"/>
      <c r="AX101" s="219"/>
    </row>
    <row r="102" spans="1:50" ht="20.100000000000001" customHeight="1" x14ac:dyDescent="0.2">
      <c r="A102" s="357"/>
      <c r="B102" s="152"/>
      <c r="C102" s="164"/>
      <c r="D102" s="206"/>
      <c r="E102" s="205"/>
      <c r="F102" s="149"/>
      <c r="G102" s="148"/>
      <c r="H102" s="361"/>
      <c r="I102" s="361"/>
      <c r="J102" s="361"/>
      <c r="K102" s="151"/>
      <c r="L102" s="170"/>
      <c r="M102" s="381" t="s">
        <v>512</v>
      </c>
      <c r="N102" s="381"/>
      <c r="O102" s="381"/>
      <c r="P102" s="155"/>
      <c r="Q102" s="147"/>
      <c r="R102" s="357"/>
      <c r="S102" s="152"/>
      <c r="T102" s="372" t="s">
        <v>513</v>
      </c>
      <c r="U102" s="372"/>
      <c r="V102" s="372"/>
      <c r="W102" s="149"/>
      <c r="X102" s="154"/>
      <c r="AB102" s="190"/>
      <c r="AC102" s="170"/>
      <c r="AD102" s="368"/>
      <c r="AE102" s="368"/>
      <c r="AF102" s="368"/>
      <c r="AG102" s="155"/>
      <c r="AH102" s="147"/>
      <c r="AI102" s="216"/>
      <c r="AJ102" s="216"/>
      <c r="AK102" s="221"/>
      <c r="AL102" s="221"/>
      <c r="AM102" s="221"/>
      <c r="AN102" s="221"/>
      <c r="AO102" s="221"/>
      <c r="AP102" s="221"/>
      <c r="AQ102" s="222"/>
      <c r="AR102" s="222"/>
      <c r="AS102" s="222"/>
      <c r="AT102" s="222"/>
      <c r="AU102" s="222"/>
      <c r="AV102" s="222"/>
      <c r="AW102" s="222"/>
      <c r="AX102" s="222"/>
    </row>
    <row r="103" spans="1:50" ht="20.100000000000001" customHeight="1" x14ac:dyDescent="0.2">
      <c r="A103" s="357"/>
      <c r="B103" s="164"/>
      <c r="C103" s="365" t="s">
        <v>514</v>
      </c>
      <c r="D103" s="366"/>
      <c r="E103" s="367"/>
      <c r="F103" s="149"/>
      <c r="G103" s="170"/>
      <c r="H103" s="369" t="s">
        <v>515</v>
      </c>
      <c r="I103" s="370"/>
      <c r="J103" s="371"/>
      <c r="K103" s="190"/>
      <c r="L103" s="148"/>
      <c r="M103" s="361"/>
      <c r="N103" s="361"/>
      <c r="O103" s="361"/>
      <c r="P103" s="177"/>
      <c r="Q103" s="147"/>
      <c r="R103" s="357"/>
      <c r="S103" s="152"/>
      <c r="T103" s="149"/>
      <c r="U103" s="164"/>
      <c r="V103" s="149"/>
      <c r="W103" s="149"/>
      <c r="X103" s="154"/>
      <c r="Y103" s="147"/>
      <c r="Z103" s="156"/>
      <c r="AA103" s="147"/>
      <c r="AB103" s="190"/>
      <c r="AC103" s="154"/>
      <c r="AD103" s="149"/>
      <c r="AE103" s="164"/>
      <c r="AF103" s="149"/>
      <c r="AG103" s="155"/>
      <c r="AH103" s="147"/>
      <c r="AI103" s="216"/>
      <c r="AJ103" s="216"/>
      <c r="AK103" s="221"/>
      <c r="AL103" s="221"/>
      <c r="AM103" s="221"/>
      <c r="AN103" s="221"/>
      <c r="AO103" s="221"/>
      <c r="AP103" s="221"/>
      <c r="AQ103" s="222"/>
      <c r="AR103" s="222"/>
      <c r="AS103" s="222"/>
      <c r="AT103" s="222"/>
      <c r="AU103" s="222"/>
      <c r="AV103" s="222"/>
      <c r="AW103" s="222"/>
      <c r="AX103" s="222"/>
    </row>
    <row r="104" spans="1:50" ht="20.100000000000001" customHeight="1" x14ac:dyDescent="0.2">
      <c r="A104" s="357"/>
      <c r="B104" s="206"/>
      <c r="C104" s="373" t="s">
        <v>516</v>
      </c>
      <c r="D104" s="373"/>
      <c r="E104" s="373"/>
      <c r="F104" s="149"/>
      <c r="G104" s="170"/>
      <c r="H104" s="368" t="s">
        <v>517</v>
      </c>
      <c r="I104" s="368"/>
      <c r="J104" s="368"/>
      <c r="K104" s="190"/>
      <c r="L104" s="148"/>
      <c r="M104" s="368"/>
      <c r="N104" s="368"/>
      <c r="O104" s="368"/>
      <c r="P104" s="177"/>
      <c r="Q104" s="147"/>
      <c r="R104" s="357"/>
      <c r="S104" s="152"/>
      <c r="T104" s="164"/>
      <c r="U104" s="152"/>
      <c r="V104" s="149"/>
      <c r="W104" s="149"/>
      <c r="X104" s="154"/>
      <c r="Y104" s="147"/>
      <c r="Z104" s="156"/>
      <c r="AA104" s="147"/>
      <c r="AB104" s="190"/>
      <c r="AC104" s="154"/>
      <c r="AD104" s="368"/>
      <c r="AE104" s="368"/>
      <c r="AF104" s="368"/>
      <c r="AG104" s="155"/>
      <c r="AH104" s="147"/>
      <c r="AI104" s="205"/>
      <c r="AJ104" s="206"/>
    </row>
    <row r="105" spans="1:50" ht="20.100000000000001" customHeight="1" x14ac:dyDescent="0.2">
      <c r="A105" s="357"/>
      <c r="B105" s="164"/>
      <c r="C105" s="365" t="s">
        <v>511</v>
      </c>
      <c r="D105" s="366"/>
      <c r="E105" s="367"/>
      <c r="F105" s="149"/>
      <c r="G105" s="148"/>
      <c r="H105" s="266" t="s">
        <v>30</v>
      </c>
      <c r="I105" s="164"/>
      <c r="J105" s="266" t="s">
        <v>30</v>
      </c>
      <c r="K105" s="151"/>
      <c r="L105" s="148"/>
      <c r="M105" s="149"/>
      <c r="N105" s="149"/>
      <c r="O105" s="149"/>
      <c r="P105" s="177"/>
      <c r="Q105" s="147"/>
      <c r="R105" s="357"/>
      <c r="S105" s="152"/>
      <c r="T105" s="205"/>
      <c r="U105" s="166"/>
      <c r="V105" s="149"/>
      <c r="W105" s="149"/>
      <c r="X105" s="154"/>
      <c r="Y105" s="147"/>
      <c r="Z105" s="156"/>
      <c r="AA105" s="147"/>
      <c r="AB105" s="190"/>
      <c r="AC105" s="154"/>
      <c r="AD105" s="149"/>
      <c r="AE105" s="164"/>
      <c r="AF105" s="149"/>
      <c r="AG105" s="155"/>
      <c r="AH105" s="147"/>
      <c r="AI105" s="205"/>
      <c r="AJ105" s="206"/>
    </row>
    <row r="106" spans="1:50" ht="20.100000000000001" customHeight="1" x14ac:dyDescent="0.2">
      <c r="A106" s="357"/>
      <c r="B106" s="152"/>
      <c r="C106" s="372" t="s">
        <v>518</v>
      </c>
      <c r="D106" s="372"/>
      <c r="E106" s="372"/>
      <c r="F106" s="149"/>
      <c r="G106" s="148"/>
      <c r="H106" s="168" t="s">
        <v>519</v>
      </c>
      <c r="I106" s="152"/>
      <c r="J106" s="168" t="s">
        <v>520</v>
      </c>
      <c r="K106" s="151"/>
      <c r="L106" s="148"/>
      <c r="M106" s="149"/>
      <c r="N106" s="149"/>
      <c r="O106" s="149"/>
      <c r="P106" s="177"/>
      <c r="Q106" s="147"/>
      <c r="R106" s="357"/>
      <c r="S106" s="152"/>
      <c r="T106" s="205"/>
      <c r="U106" s="166"/>
      <c r="V106" s="164"/>
      <c r="W106" s="149"/>
      <c r="X106" s="154"/>
      <c r="Y106" s="147"/>
      <c r="Z106" s="156"/>
      <c r="AA106" s="147"/>
      <c r="AB106" s="190"/>
      <c r="AC106" s="154"/>
      <c r="AD106" s="149"/>
      <c r="AE106" s="164"/>
      <c r="AF106" s="149"/>
      <c r="AG106" s="155"/>
      <c r="AH106" s="147"/>
      <c r="AI106" s="205"/>
      <c r="AJ106" s="206"/>
    </row>
    <row r="107" spans="1:50" ht="20.100000000000001" customHeight="1" x14ac:dyDescent="0.2">
      <c r="A107" s="357"/>
      <c r="B107" s="170"/>
      <c r="C107" s="149"/>
      <c r="D107" s="166"/>
      <c r="E107" s="149"/>
      <c r="F107" s="149"/>
      <c r="G107" s="148"/>
      <c r="H107" s="205"/>
      <c r="I107" s="206"/>
      <c r="J107" s="205"/>
      <c r="K107" s="151"/>
      <c r="L107" s="148"/>
      <c r="M107" s="205"/>
      <c r="N107" s="205"/>
      <c r="O107" s="205"/>
      <c r="P107" s="177"/>
      <c r="Q107" s="147"/>
      <c r="R107" s="357"/>
      <c r="S107" s="152"/>
      <c r="T107" s="149"/>
      <c r="U107" s="164"/>
      <c r="V107" s="149"/>
      <c r="W107" s="149"/>
      <c r="X107" s="154"/>
      <c r="Y107" s="147"/>
      <c r="Z107" s="156"/>
      <c r="AA107" s="147"/>
      <c r="AB107" s="190"/>
      <c r="AC107" s="154"/>
      <c r="AD107" s="223"/>
      <c r="AE107" s="223"/>
      <c r="AF107" s="223"/>
      <c r="AG107" s="155"/>
      <c r="AH107" s="147"/>
      <c r="AI107" s="216"/>
      <c r="AJ107" s="216"/>
      <c r="AK107" s="217"/>
      <c r="AL107" s="217"/>
      <c r="AM107" s="224"/>
      <c r="AN107" s="217"/>
      <c r="AO107" s="217"/>
      <c r="AP107" s="217"/>
      <c r="AQ107" s="219"/>
      <c r="AR107" s="219"/>
      <c r="AS107" s="218"/>
      <c r="AT107" s="218"/>
      <c r="AU107" s="218"/>
      <c r="AV107" s="218"/>
      <c r="AW107" s="218"/>
      <c r="AX107" s="219"/>
    </row>
    <row r="108" spans="1:50" ht="20.100000000000001" customHeight="1" x14ac:dyDescent="0.2">
      <c r="A108" s="357"/>
      <c r="B108" s="170"/>
      <c r="C108" s="149"/>
      <c r="D108" s="166"/>
      <c r="E108" s="149"/>
      <c r="F108" s="149"/>
      <c r="G108" s="148"/>
      <c r="H108" s="205"/>
      <c r="I108" s="206"/>
      <c r="J108" s="205"/>
      <c r="K108" s="151"/>
      <c r="L108" s="148"/>
      <c r="M108" s="205"/>
      <c r="N108" s="205"/>
      <c r="O108" s="205"/>
      <c r="P108" s="177"/>
      <c r="Q108" s="147"/>
      <c r="R108" s="357"/>
      <c r="S108" s="152"/>
      <c r="T108" s="149"/>
      <c r="U108" s="164"/>
      <c r="V108" s="149"/>
      <c r="W108" s="149"/>
      <c r="X108" s="154"/>
      <c r="Y108" s="147"/>
      <c r="Z108" s="156"/>
      <c r="AA108" s="147"/>
      <c r="AB108" s="190"/>
      <c r="AC108" s="154"/>
      <c r="AD108" s="223"/>
      <c r="AE108" s="223"/>
      <c r="AF108" s="223"/>
      <c r="AG108" s="155"/>
      <c r="AH108" s="147"/>
      <c r="AI108" s="216"/>
      <c r="AJ108" s="216"/>
      <c r="AK108" s="217"/>
      <c r="AL108" s="217"/>
      <c r="AM108" s="217"/>
      <c r="AN108" s="217"/>
      <c r="AO108" s="217"/>
      <c r="AP108" s="217"/>
      <c r="AQ108" s="219"/>
      <c r="AR108" s="219"/>
      <c r="AS108" s="218"/>
      <c r="AT108" s="218"/>
      <c r="AU108" s="218"/>
      <c r="AV108" s="218"/>
      <c r="AW108" s="219"/>
      <c r="AX108" s="219"/>
    </row>
    <row r="109" spans="1:50" ht="20.100000000000001" customHeight="1" x14ac:dyDescent="0.2">
      <c r="A109" s="357"/>
      <c r="B109" s="163"/>
      <c r="C109" s="149"/>
      <c r="D109" s="164"/>
      <c r="E109" s="149"/>
      <c r="F109" s="149"/>
      <c r="G109" s="163"/>
      <c r="H109" s="149"/>
      <c r="I109" s="164"/>
      <c r="J109" s="149"/>
      <c r="K109" s="151"/>
      <c r="L109" s="163"/>
      <c r="M109" s="361"/>
      <c r="N109" s="361"/>
      <c r="O109" s="361"/>
      <c r="P109" s="177"/>
      <c r="Q109" s="147"/>
      <c r="R109" s="357"/>
      <c r="S109" s="152"/>
      <c r="T109" s="149"/>
      <c r="U109" s="164"/>
      <c r="V109" s="149"/>
      <c r="W109" s="149"/>
      <c r="X109" s="154"/>
      <c r="Y109" s="147"/>
      <c r="Z109" s="156"/>
      <c r="AA109" s="147"/>
      <c r="AB109" s="190"/>
      <c r="AC109" s="154"/>
      <c r="AD109" s="147"/>
      <c r="AE109" s="173"/>
      <c r="AF109" s="147"/>
      <c r="AG109" s="155"/>
      <c r="AH109" s="147"/>
      <c r="AI109" s="216"/>
      <c r="AJ109" s="216"/>
      <c r="AK109" s="217"/>
      <c r="AL109" s="217"/>
      <c r="AM109" s="217"/>
      <c r="AN109" s="217"/>
      <c r="AO109" s="217"/>
      <c r="AP109" s="217"/>
      <c r="AQ109" s="219"/>
      <c r="AR109" s="219"/>
      <c r="AS109" s="218"/>
      <c r="AT109" s="218"/>
      <c r="AU109" s="218"/>
      <c r="AV109" s="218"/>
      <c r="AW109" s="219"/>
      <c r="AX109" s="219"/>
    </row>
    <row r="110" spans="1:50" ht="20.100000000000001" customHeight="1" x14ac:dyDescent="0.2">
      <c r="A110" s="357"/>
      <c r="B110" s="164"/>
      <c r="C110" s="149"/>
      <c r="D110" s="164"/>
      <c r="E110" s="149"/>
      <c r="F110" s="149"/>
      <c r="G110" s="163"/>
      <c r="H110" s="168"/>
      <c r="I110" s="164"/>
      <c r="J110" s="168"/>
      <c r="K110" s="151"/>
      <c r="L110" s="163"/>
      <c r="M110" s="368"/>
      <c r="N110" s="368"/>
      <c r="O110" s="368"/>
      <c r="P110" s="177"/>
      <c r="Q110" s="147"/>
      <c r="R110" s="357"/>
      <c r="S110" s="152"/>
      <c r="T110" s="149"/>
      <c r="U110" s="206"/>
      <c r="V110" s="149"/>
      <c r="W110" s="149"/>
      <c r="X110" s="154"/>
      <c r="Y110" s="147"/>
      <c r="Z110" s="156"/>
      <c r="AA110" s="147"/>
      <c r="AB110" s="190"/>
      <c r="AC110" s="154"/>
      <c r="AD110" s="147"/>
      <c r="AE110" s="173"/>
      <c r="AF110" s="147"/>
      <c r="AG110" s="155"/>
      <c r="AH110" s="147"/>
      <c r="AI110" s="216"/>
      <c r="AJ110" s="216"/>
      <c r="AK110" s="224"/>
      <c r="AL110" s="217"/>
      <c r="AM110" s="224"/>
      <c r="AN110" s="217"/>
      <c r="AO110" s="217"/>
      <c r="AP110" s="217"/>
      <c r="AQ110" s="219"/>
      <c r="AR110" s="219"/>
      <c r="AS110" s="218"/>
      <c r="AT110" s="218"/>
      <c r="AU110" s="218"/>
      <c r="AV110" s="218"/>
      <c r="AW110" s="218"/>
      <c r="AX110" s="219"/>
    </row>
    <row r="111" spans="1:50" ht="20.100000000000001" customHeight="1" x14ac:dyDescent="0.2">
      <c r="A111" s="357"/>
      <c r="B111" s="152"/>
      <c r="C111" s="205"/>
      <c r="D111" s="206"/>
      <c r="E111" s="205"/>
      <c r="F111" s="149"/>
      <c r="G111" s="148"/>
      <c r="H111" s="149"/>
      <c r="I111" s="164"/>
      <c r="J111" s="149"/>
      <c r="K111" s="151"/>
      <c r="L111" s="148"/>
      <c r="M111" s="368"/>
      <c r="N111" s="368"/>
      <c r="O111" s="368"/>
      <c r="P111" s="177"/>
      <c r="Q111" s="147"/>
      <c r="R111" s="357"/>
      <c r="S111" s="206"/>
      <c r="T111" s="205"/>
      <c r="U111" s="152"/>
      <c r="V111" s="164"/>
      <c r="W111" s="149"/>
      <c r="X111" s="154"/>
      <c r="Y111" s="147"/>
      <c r="Z111" s="156"/>
      <c r="AA111" s="147"/>
      <c r="AB111" s="190"/>
      <c r="AC111" s="154"/>
      <c r="AG111" s="155"/>
      <c r="AH111" s="147"/>
      <c r="AI111" s="216"/>
      <c r="AJ111" s="216"/>
      <c r="AK111" s="217"/>
      <c r="AL111" s="217"/>
      <c r="AM111" s="217"/>
      <c r="AN111" s="217"/>
      <c r="AO111" s="217"/>
      <c r="AP111" s="217"/>
      <c r="AQ111" s="219"/>
      <c r="AR111" s="219"/>
      <c r="AS111" s="218"/>
      <c r="AT111" s="218"/>
      <c r="AU111" s="218"/>
      <c r="AV111" s="218"/>
      <c r="AW111" s="219"/>
      <c r="AX111" s="219"/>
    </row>
    <row r="112" spans="1:50" ht="20.100000000000001" customHeight="1" x14ac:dyDescent="0.2">
      <c r="A112" s="357"/>
      <c r="B112" s="152"/>
      <c r="C112" s="205"/>
      <c r="D112" s="206"/>
      <c r="E112" s="205"/>
      <c r="F112" s="149"/>
      <c r="G112" s="148"/>
      <c r="H112" s="149"/>
      <c r="I112" s="152"/>
      <c r="J112" s="149"/>
      <c r="K112" s="151"/>
      <c r="L112" s="148"/>
      <c r="M112" s="205"/>
      <c r="N112" s="205"/>
      <c r="O112" s="205"/>
      <c r="P112" s="177"/>
      <c r="Q112" s="147"/>
      <c r="R112" s="357"/>
      <c r="S112" s="206"/>
      <c r="T112" s="205"/>
      <c r="U112" s="152"/>
      <c r="V112" s="164"/>
      <c r="W112" s="149"/>
      <c r="X112" s="154"/>
      <c r="Y112" s="147"/>
      <c r="Z112" s="156"/>
      <c r="AA112" s="147"/>
      <c r="AB112" s="190"/>
      <c r="AC112" s="154"/>
      <c r="AG112" s="155"/>
      <c r="AH112" s="147"/>
      <c r="AI112" s="216"/>
      <c r="AJ112" s="216"/>
      <c r="AK112" s="216"/>
      <c r="AL112" s="216"/>
      <c r="AM112" s="216"/>
      <c r="AN112" s="216"/>
      <c r="AO112" s="216"/>
      <c r="AP112" s="216"/>
      <c r="AQ112" s="226"/>
      <c r="AR112" s="226"/>
      <c r="AS112" s="227"/>
      <c r="AT112" s="227"/>
      <c r="AU112" s="227"/>
      <c r="AV112" s="227"/>
      <c r="AW112" s="226"/>
      <c r="AX112" s="226"/>
    </row>
    <row r="113" spans="1:50" ht="20.100000000000001" customHeight="1" x14ac:dyDescent="0.2">
      <c r="A113" s="357"/>
      <c r="B113" s="152"/>
      <c r="C113" s="361"/>
      <c r="D113" s="361"/>
      <c r="E113" s="361"/>
      <c r="F113" s="149"/>
      <c r="G113" s="148"/>
      <c r="H113" s="205"/>
      <c r="I113" s="152"/>
      <c r="J113" s="164"/>
      <c r="K113" s="151"/>
      <c r="L113" s="148"/>
      <c r="M113" s="205"/>
      <c r="N113" s="205"/>
      <c r="O113" s="205"/>
      <c r="P113" s="177"/>
      <c r="Q113" s="147"/>
      <c r="R113" s="357"/>
      <c r="S113" s="152"/>
      <c r="T113" s="149"/>
      <c r="U113" s="228"/>
      <c r="V113" s="228"/>
      <c r="W113" s="149"/>
      <c r="X113" s="154"/>
      <c r="Y113" s="147"/>
      <c r="Z113" s="156"/>
      <c r="AA113" s="147"/>
      <c r="AB113" s="190"/>
      <c r="AC113" s="154"/>
      <c r="AD113" s="352"/>
      <c r="AE113" s="352"/>
      <c r="AF113" s="352"/>
      <c r="AG113" s="155"/>
      <c r="AH113" s="147"/>
      <c r="AI113" s="214"/>
      <c r="AJ113" s="214"/>
      <c r="AK113" s="214"/>
      <c r="AL113" s="214"/>
      <c r="AM113" s="214"/>
      <c r="AN113" s="214"/>
      <c r="AO113" s="214"/>
      <c r="AP113" s="214"/>
      <c r="AQ113" s="214"/>
      <c r="AR113" s="214"/>
      <c r="AS113" s="214"/>
      <c r="AT113" s="214"/>
      <c r="AU113" s="214"/>
      <c r="AV113" s="214"/>
      <c r="AW113" s="214"/>
      <c r="AX113" s="214"/>
    </row>
    <row r="114" spans="1:50" ht="20.100000000000001" customHeight="1" x14ac:dyDescent="0.2">
      <c r="A114" s="357"/>
      <c r="B114" s="152"/>
      <c r="C114" s="368"/>
      <c r="D114" s="368"/>
      <c r="E114" s="368"/>
      <c r="F114" s="149"/>
      <c r="G114" s="148"/>
      <c r="H114" s="205"/>
      <c r="I114" s="152"/>
      <c r="J114" s="168"/>
      <c r="K114" s="151"/>
      <c r="L114" s="148"/>
      <c r="M114" s="205"/>
      <c r="N114" s="205"/>
      <c r="O114" s="205"/>
      <c r="P114" s="177"/>
      <c r="Q114" s="147"/>
      <c r="R114" s="357"/>
      <c r="S114" s="152"/>
      <c r="T114" s="164"/>
      <c r="U114" s="228"/>
      <c r="V114" s="228"/>
      <c r="W114" s="149"/>
      <c r="X114" s="154"/>
      <c r="Z114" s="156"/>
      <c r="AB114" s="190"/>
      <c r="AC114" s="154"/>
      <c r="AD114" s="409"/>
      <c r="AE114" s="409"/>
      <c r="AF114" s="409"/>
      <c r="AG114" s="155"/>
      <c r="AH114" s="147"/>
      <c r="AI114" s="214"/>
      <c r="AJ114" s="214"/>
      <c r="AK114" s="214"/>
      <c r="AL114" s="214"/>
      <c r="AM114" s="214"/>
      <c r="AN114" s="214"/>
      <c r="AO114" s="214"/>
      <c r="AP114" s="214"/>
      <c r="AQ114" s="214"/>
      <c r="AR114" s="214"/>
      <c r="AS114" s="214"/>
      <c r="AT114" s="214"/>
      <c r="AU114" s="214"/>
      <c r="AV114" s="214"/>
      <c r="AW114" s="214"/>
      <c r="AX114" s="214"/>
    </row>
    <row r="115" spans="1:50" ht="20.100000000000001" customHeight="1" x14ac:dyDescent="0.2">
      <c r="A115" s="357"/>
      <c r="B115" s="152"/>
      <c r="C115" s="205"/>
      <c r="D115" s="164"/>
      <c r="E115" s="149"/>
      <c r="F115" s="149"/>
      <c r="G115" s="148"/>
      <c r="H115" s="205"/>
      <c r="I115" s="152"/>
      <c r="J115" s="149"/>
      <c r="K115" s="151"/>
      <c r="L115" s="148"/>
      <c r="M115" s="205"/>
      <c r="N115" s="205"/>
      <c r="O115" s="205"/>
      <c r="P115" s="177"/>
      <c r="Q115" s="147"/>
      <c r="R115" s="357"/>
      <c r="S115" s="166"/>
      <c r="T115" s="147"/>
      <c r="U115" s="166"/>
      <c r="V115" s="149"/>
      <c r="W115" s="147"/>
      <c r="X115" s="154"/>
      <c r="Z115" s="156"/>
      <c r="AB115" s="190"/>
      <c r="AC115" s="163"/>
      <c r="AD115" s="394" t="s">
        <v>39</v>
      </c>
      <c r="AE115" s="395"/>
      <c r="AF115" s="396"/>
      <c r="AG115" s="177"/>
      <c r="AH115" s="147"/>
      <c r="AI115" s="214"/>
      <c r="AJ115" s="214"/>
      <c r="AK115" s="214"/>
      <c r="AL115" s="214"/>
      <c r="AM115" s="214"/>
      <c r="AN115" s="214"/>
      <c r="AO115" s="214"/>
      <c r="AP115" s="214"/>
      <c r="AQ115" s="214"/>
      <c r="AR115" s="214"/>
      <c r="AS115" s="214"/>
      <c r="AT115" s="214"/>
      <c r="AU115" s="214"/>
      <c r="AV115" s="214"/>
      <c r="AW115" s="214"/>
      <c r="AX115" s="214"/>
    </row>
    <row r="116" spans="1:50" ht="20.100000000000001" customHeight="1" x14ac:dyDescent="0.2">
      <c r="A116" s="357"/>
      <c r="B116" s="148"/>
      <c r="C116" s="149"/>
      <c r="D116" s="152"/>
      <c r="E116" s="164"/>
      <c r="F116" s="151"/>
      <c r="G116" s="148"/>
      <c r="H116" s="205"/>
      <c r="I116" s="206"/>
      <c r="J116" s="168"/>
      <c r="K116" s="151"/>
      <c r="L116" s="148"/>
      <c r="M116" s="361"/>
      <c r="N116" s="361"/>
      <c r="O116" s="361"/>
      <c r="P116" s="177"/>
      <c r="Q116" s="147"/>
      <c r="R116" s="357"/>
      <c r="S116" s="166"/>
      <c r="T116" s="147"/>
      <c r="U116" s="166"/>
      <c r="V116" s="168"/>
      <c r="W116" s="147"/>
      <c r="X116" s="154"/>
      <c r="Z116" s="156"/>
      <c r="AA116" s="147"/>
      <c r="AB116" s="190"/>
      <c r="AC116" s="148"/>
      <c r="AD116" s="373" t="s">
        <v>521</v>
      </c>
      <c r="AE116" s="373"/>
      <c r="AF116" s="373"/>
      <c r="AG116" s="177"/>
      <c r="AH116" s="147"/>
      <c r="AI116" s="216"/>
      <c r="AJ116" s="216"/>
      <c r="AK116" s="229"/>
      <c r="AL116" s="216"/>
      <c r="AM116" s="229"/>
      <c r="AN116" s="216"/>
      <c r="AO116" s="216"/>
      <c r="AP116" s="216"/>
      <c r="AQ116" s="226"/>
      <c r="AR116" s="226"/>
      <c r="AS116" s="227"/>
      <c r="AT116" s="227"/>
      <c r="AU116" s="227"/>
      <c r="AV116" s="227"/>
      <c r="AW116" s="227"/>
      <c r="AX116" s="226"/>
    </row>
    <row r="117" spans="1:50" ht="20.100000000000001" customHeight="1" x14ac:dyDescent="0.2">
      <c r="A117" s="357"/>
      <c r="B117" s="164"/>
      <c r="C117" s="149"/>
      <c r="D117" s="164"/>
      <c r="E117" s="149"/>
      <c r="F117" s="149"/>
      <c r="G117" s="163"/>
      <c r="H117" s="361"/>
      <c r="I117" s="361"/>
      <c r="J117" s="361"/>
      <c r="K117" s="151"/>
      <c r="L117" s="163"/>
      <c r="M117" s="361"/>
      <c r="N117" s="361"/>
      <c r="O117" s="361"/>
      <c r="P117" s="177"/>
      <c r="Q117" s="147"/>
      <c r="R117" s="357"/>
      <c r="S117" s="152"/>
      <c r="T117" s="361"/>
      <c r="U117" s="361"/>
      <c r="V117" s="361"/>
      <c r="W117" s="149"/>
      <c r="X117" s="154"/>
      <c r="Y117" s="147"/>
      <c r="Z117" s="156"/>
      <c r="AA117" s="147"/>
      <c r="AB117" s="190"/>
      <c r="AC117" s="154"/>
      <c r="AD117" s="352"/>
      <c r="AE117" s="352"/>
      <c r="AF117" s="352"/>
      <c r="AG117" s="155"/>
      <c r="AH117" s="147"/>
      <c r="AI117" s="216"/>
      <c r="AJ117" s="216"/>
      <c r="AK117" s="216"/>
      <c r="AL117" s="216"/>
      <c r="AM117" s="216"/>
      <c r="AN117" s="216"/>
      <c r="AO117" s="216"/>
      <c r="AP117" s="216"/>
      <c r="AQ117" s="226"/>
      <c r="AR117" s="226"/>
      <c r="AS117" s="227"/>
      <c r="AT117" s="227"/>
      <c r="AU117" s="227"/>
      <c r="AV117" s="227"/>
      <c r="AW117" s="226"/>
      <c r="AX117" s="226"/>
    </row>
    <row r="118" spans="1:50" ht="20.100000000000001" customHeight="1" x14ac:dyDescent="0.2">
      <c r="A118" s="357"/>
      <c r="B118" s="152"/>
      <c r="C118" s="164"/>
      <c r="D118" s="152"/>
      <c r="E118" s="149"/>
      <c r="F118" s="149"/>
      <c r="G118" s="148"/>
      <c r="H118" s="368"/>
      <c r="I118" s="368"/>
      <c r="J118" s="368"/>
      <c r="K118" s="151"/>
      <c r="L118" s="148"/>
      <c r="M118" s="368"/>
      <c r="N118" s="368"/>
      <c r="O118" s="368"/>
      <c r="P118" s="177"/>
      <c r="Q118" s="147"/>
      <c r="R118" s="357"/>
      <c r="S118" s="148"/>
      <c r="T118" s="368"/>
      <c r="U118" s="368"/>
      <c r="V118" s="368"/>
      <c r="W118" s="151"/>
      <c r="X118" s="154"/>
      <c r="Z118" s="156"/>
      <c r="AA118" s="147"/>
      <c r="AB118" s="190"/>
      <c r="AC118" s="154"/>
      <c r="AD118" s="352"/>
      <c r="AE118" s="352"/>
      <c r="AF118" s="352"/>
      <c r="AG118" s="155"/>
      <c r="AH118" s="147"/>
      <c r="AI118" s="216"/>
      <c r="AJ118" s="216"/>
      <c r="AK118" s="216"/>
      <c r="AL118" s="216"/>
      <c r="AM118" s="216"/>
      <c r="AN118" s="216"/>
      <c r="AO118" s="216"/>
      <c r="AP118" s="216"/>
      <c r="AQ118" s="226"/>
      <c r="AR118" s="226"/>
      <c r="AS118" s="227"/>
      <c r="AT118" s="227"/>
      <c r="AU118" s="227"/>
      <c r="AV118" s="227"/>
      <c r="AW118" s="226"/>
      <c r="AX118" s="226"/>
    </row>
    <row r="119" spans="1:50" ht="20.100000000000001" customHeight="1" x14ac:dyDescent="0.2">
      <c r="A119" s="357"/>
      <c r="B119" s="152"/>
      <c r="C119" s="149"/>
      <c r="D119" s="152"/>
      <c r="E119" s="149"/>
      <c r="F119" s="149"/>
      <c r="G119" s="148"/>
      <c r="H119" s="361"/>
      <c r="I119" s="361"/>
      <c r="J119" s="361"/>
      <c r="K119" s="151"/>
      <c r="L119" s="148"/>
      <c r="M119" s="361"/>
      <c r="N119" s="361"/>
      <c r="O119" s="361"/>
      <c r="P119" s="177"/>
      <c r="Q119" s="147"/>
      <c r="R119" s="357"/>
      <c r="S119" s="164"/>
      <c r="T119" s="265" t="s">
        <v>25</v>
      </c>
      <c r="U119" s="152"/>
      <c r="V119" s="149"/>
      <c r="W119" s="149"/>
      <c r="X119" s="154"/>
      <c r="Z119" s="156"/>
      <c r="AA119" s="147"/>
      <c r="AB119" s="147"/>
      <c r="AC119" s="154"/>
      <c r="AE119" s="230"/>
      <c r="AF119" s="230"/>
      <c r="AG119" s="155"/>
      <c r="AH119" s="147"/>
      <c r="AI119" s="214"/>
      <c r="AJ119" s="214"/>
      <c r="AK119" s="214"/>
      <c r="AL119" s="214"/>
      <c r="AM119" s="214"/>
      <c r="AN119" s="214"/>
      <c r="AO119" s="214"/>
      <c r="AP119" s="214"/>
      <c r="AQ119" s="214"/>
      <c r="AR119" s="214"/>
      <c r="AS119" s="214"/>
      <c r="AT119" s="214"/>
      <c r="AU119" s="214"/>
      <c r="AV119" s="214"/>
      <c r="AW119" s="214"/>
      <c r="AX119" s="214"/>
    </row>
    <row r="120" spans="1:50" ht="20.100000000000001" customHeight="1" x14ac:dyDescent="0.2">
      <c r="A120" s="357"/>
      <c r="B120" s="206"/>
      <c r="C120" s="168"/>
      <c r="D120" s="152"/>
      <c r="E120" s="149"/>
      <c r="F120" s="149"/>
      <c r="G120" s="148"/>
      <c r="H120" s="368"/>
      <c r="I120" s="368"/>
      <c r="J120" s="368"/>
      <c r="K120" s="151"/>
      <c r="L120" s="148"/>
      <c r="M120" s="368"/>
      <c r="N120" s="368"/>
      <c r="O120" s="368"/>
      <c r="P120" s="177"/>
      <c r="Q120" s="147"/>
      <c r="R120" s="357"/>
      <c r="S120" s="152"/>
      <c r="T120" s="149" t="s">
        <v>522</v>
      </c>
      <c r="U120" s="152"/>
      <c r="V120" s="164"/>
      <c r="W120" s="149"/>
      <c r="X120" s="154"/>
      <c r="Y120" s="147"/>
      <c r="Z120" s="156"/>
      <c r="AA120" s="147"/>
      <c r="AB120" s="147"/>
      <c r="AC120" s="154"/>
      <c r="AE120" s="169"/>
      <c r="AF120" s="169"/>
      <c r="AG120" s="155"/>
      <c r="AH120" s="147"/>
      <c r="AI120" s="214"/>
      <c r="AJ120" s="214"/>
      <c r="AK120" s="214"/>
      <c r="AL120" s="214"/>
      <c r="AM120" s="214"/>
      <c r="AN120" s="214"/>
      <c r="AO120" s="214"/>
      <c r="AP120" s="214"/>
      <c r="AQ120" s="214"/>
      <c r="AR120" s="214"/>
      <c r="AS120" s="214"/>
      <c r="AT120" s="214"/>
      <c r="AU120" s="214"/>
      <c r="AV120" s="214"/>
      <c r="AW120" s="214"/>
      <c r="AX120" s="214"/>
    </row>
    <row r="121" spans="1:50" ht="20.100000000000001" customHeight="1" x14ac:dyDescent="0.2">
      <c r="A121" s="357"/>
      <c r="B121" s="206"/>
      <c r="C121" s="168"/>
      <c r="D121" s="152"/>
      <c r="E121" s="149"/>
      <c r="F121" s="149"/>
      <c r="G121" s="163"/>
      <c r="H121" s="149"/>
      <c r="I121" s="206"/>
      <c r="J121" s="205"/>
      <c r="K121" s="151"/>
      <c r="L121" s="148"/>
      <c r="M121" s="205"/>
      <c r="N121" s="205"/>
      <c r="O121" s="205"/>
      <c r="P121" s="177"/>
      <c r="Q121" s="147"/>
      <c r="R121" s="357"/>
      <c r="S121" s="156"/>
      <c r="T121" s="147"/>
      <c r="U121" s="156"/>
      <c r="V121" s="173"/>
      <c r="W121" s="147"/>
      <c r="X121" s="154"/>
      <c r="Y121" s="147"/>
      <c r="Z121" s="156"/>
      <c r="AA121" s="147"/>
      <c r="AB121" s="147"/>
      <c r="AC121" s="154"/>
      <c r="AD121" s="230"/>
      <c r="AE121" s="169"/>
      <c r="AF121" s="169"/>
      <c r="AG121" s="155"/>
      <c r="AH121" s="147"/>
      <c r="AI121" s="214"/>
      <c r="AJ121" s="214"/>
      <c r="AK121" s="214"/>
      <c r="AL121" s="214"/>
      <c r="AM121" s="214"/>
      <c r="AN121" s="214"/>
      <c r="AO121" s="214"/>
      <c r="AP121" s="214"/>
      <c r="AQ121" s="214"/>
      <c r="AR121" s="214"/>
      <c r="AS121" s="214"/>
      <c r="AT121" s="214"/>
      <c r="AU121" s="214"/>
      <c r="AV121" s="214"/>
      <c r="AW121" s="214"/>
      <c r="AX121" s="214"/>
    </row>
    <row r="122" spans="1:50" ht="20.100000000000001" customHeight="1" x14ac:dyDescent="0.2">
      <c r="A122" s="357"/>
      <c r="B122" s="206"/>
      <c r="C122" s="168"/>
      <c r="D122" s="152"/>
      <c r="E122" s="149"/>
      <c r="F122" s="149"/>
      <c r="G122" s="148"/>
      <c r="H122" s="168"/>
      <c r="I122" s="206"/>
      <c r="J122" s="205"/>
      <c r="K122" s="151"/>
      <c r="L122" s="148"/>
      <c r="M122" s="205"/>
      <c r="N122" s="205"/>
      <c r="O122" s="205"/>
      <c r="P122" s="177"/>
      <c r="Q122" s="147"/>
      <c r="R122" s="357"/>
      <c r="S122" s="156"/>
      <c r="T122" s="147"/>
      <c r="U122" s="156"/>
      <c r="V122" s="173"/>
      <c r="W122" s="147"/>
      <c r="X122" s="154"/>
      <c r="Y122" s="147"/>
      <c r="Z122" s="156"/>
      <c r="AA122" s="147"/>
      <c r="AB122" s="147"/>
      <c r="AC122" s="154"/>
      <c r="AD122" s="164"/>
      <c r="AE122" s="169"/>
      <c r="AF122" s="169"/>
      <c r="AG122" s="155"/>
      <c r="AH122" s="147"/>
      <c r="AI122" s="203"/>
      <c r="AJ122" s="203"/>
      <c r="AK122" s="203"/>
      <c r="AL122" s="203"/>
      <c r="AM122" s="203"/>
      <c r="AN122" s="203"/>
      <c r="AO122" s="203"/>
      <c r="AP122" s="203"/>
      <c r="AQ122" s="203"/>
      <c r="AR122" s="203"/>
      <c r="AS122" s="203"/>
      <c r="AT122" s="203"/>
      <c r="AU122" s="203"/>
      <c r="AV122" s="203"/>
      <c r="AW122" s="203"/>
      <c r="AX122" s="203"/>
    </row>
    <row r="123" spans="1:50" ht="20.100000000000001" customHeight="1" thickBot="1" x14ac:dyDescent="0.25">
      <c r="A123" s="358"/>
      <c r="B123" s="197"/>
      <c r="C123" s="196"/>
      <c r="D123" s="197"/>
      <c r="E123" s="196"/>
      <c r="F123" s="196"/>
      <c r="G123" s="195"/>
      <c r="H123" s="196"/>
      <c r="I123" s="197"/>
      <c r="J123" s="196"/>
      <c r="K123" s="231"/>
      <c r="L123" s="232"/>
      <c r="M123" s="196"/>
      <c r="N123" s="196"/>
      <c r="O123" s="196"/>
      <c r="P123" s="233"/>
      <c r="Q123" s="147"/>
      <c r="R123" s="358"/>
      <c r="S123" s="234"/>
      <c r="T123" s="235"/>
      <c r="U123" s="234"/>
      <c r="V123" s="235"/>
      <c r="W123" s="235"/>
      <c r="X123" s="232"/>
      <c r="Y123" s="235"/>
      <c r="Z123" s="234"/>
      <c r="AA123" s="235"/>
      <c r="AB123" s="235"/>
      <c r="AC123" s="232"/>
      <c r="AD123" s="235"/>
      <c r="AE123" s="236"/>
      <c r="AF123" s="235"/>
      <c r="AG123" s="233"/>
      <c r="AH123" s="147"/>
      <c r="AI123" s="203"/>
      <c r="AJ123" s="203"/>
      <c r="AK123" s="203"/>
      <c r="AL123" s="203"/>
      <c r="AM123" s="203"/>
      <c r="AN123" s="203"/>
      <c r="AO123" s="203"/>
      <c r="AP123" s="203"/>
      <c r="AQ123" s="203"/>
      <c r="AR123" s="203"/>
      <c r="AS123" s="203"/>
      <c r="AT123" s="203"/>
      <c r="AU123" s="203"/>
      <c r="AV123" s="203"/>
      <c r="AW123" s="203"/>
      <c r="AX123" s="203"/>
    </row>
    <row r="124" spans="1:50" x14ac:dyDescent="0.2">
      <c r="M124" s="205"/>
      <c r="N124" s="205"/>
      <c r="O124" s="205"/>
      <c r="AI124" s="203"/>
      <c r="AJ124" s="203"/>
      <c r="AK124" s="203"/>
      <c r="AL124" s="203"/>
      <c r="AM124" s="203"/>
      <c r="AN124" s="203"/>
      <c r="AO124" s="203"/>
      <c r="AP124" s="203"/>
      <c r="AQ124" s="203"/>
      <c r="AR124" s="203"/>
      <c r="AS124" s="203"/>
      <c r="AT124" s="203"/>
      <c r="AU124" s="203"/>
      <c r="AV124" s="203"/>
      <c r="AW124" s="203"/>
      <c r="AX124" s="203"/>
    </row>
    <row r="125" spans="1:50" x14ac:dyDescent="0.2">
      <c r="M125" s="205"/>
      <c r="N125" s="205"/>
      <c r="O125" s="205"/>
      <c r="AI125" s="203"/>
      <c r="AJ125" s="203"/>
      <c r="AK125" s="203"/>
      <c r="AL125" s="203"/>
      <c r="AM125" s="203"/>
      <c r="AN125" s="203"/>
      <c r="AO125" s="203"/>
      <c r="AP125" s="203"/>
      <c r="AQ125" s="203"/>
      <c r="AR125" s="203"/>
      <c r="AS125" s="203"/>
      <c r="AT125" s="203"/>
      <c r="AU125" s="203"/>
      <c r="AV125" s="203"/>
      <c r="AW125" s="203"/>
      <c r="AX125" s="203"/>
    </row>
    <row r="126" spans="1:50" x14ac:dyDescent="0.2">
      <c r="AI126" s="203"/>
      <c r="AJ126" s="203"/>
      <c r="AK126" s="203"/>
      <c r="AL126" s="203"/>
      <c r="AM126" s="203"/>
      <c r="AN126" s="203"/>
      <c r="AO126" s="203"/>
      <c r="AP126" s="203"/>
      <c r="AQ126" s="203"/>
      <c r="AR126" s="203"/>
      <c r="AS126" s="203"/>
      <c r="AT126" s="203"/>
      <c r="AU126" s="203"/>
      <c r="AV126" s="203"/>
      <c r="AW126" s="203"/>
      <c r="AX126" s="203"/>
    </row>
    <row r="192" spans="4:4" ht="20.25" x14ac:dyDescent="0.4">
      <c r="D192" s="237" t="s">
        <v>523</v>
      </c>
    </row>
  </sheetData>
  <sheetProtection algorithmName="SHA-512" hashValue="O1Xt8YxiFKPz1tJck7mjNRrAiT+KKd4oJ0MmXMtoUUbPK72qDerYLmJ9UHwRQ7jynVL3uBbRLdSG43D9rN93uQ==" saltValue="b+BDTLF4cUWqNg94cOrqkA==" spinCount="100000" sheet="1" objects="1" scenarios="1"/>
  <mergeCells count="242">
    <mergeCell ref="A1:P1"/>
    <mergeCell ref="H119:J119"/>
    <mergeCell ref="M119:O119"/>
    <mergeCell ref="H120:J120"/>
    <mergeCell ref="M120:O120"/>
    <mergeCell ref="H117:J117"/>
    <mergeCell ref="M117:O117"/>
    <mergeCell ref="T117:V117"/>
    <mergeCell ref="AD117:AF117"/>
    <mergeCell ref="H118:J118"/>
    <mergeCell ref="M118:O118"/>
    <mergeCell ref="T118:V118"/>
    <mergeCell ref="AD118:AF118"/>
    <mergeCell ref="AD113:AF113"/>
    <mergeCell ref="C114:E114"/>
    <mergeCell ref="AD114:AF114"/>
    <mergeCell ref="AD115:AF115"/>
    <mergeCell ref="M116:O116"/>
    <mergeCell ref="AD116:AF116"/>
    <mergeCell ref="C105:E105"/>
    <mergeCell ref="C106:E106"/>
    <mergeCell ref="M109:O109"/>
    <mergeCell ref="M110:O110"/>
    <mergeCell ref="M111:O111"/>
    <mergeCell ref="C113:E113"/>
    <mergeCell ref="C103:E103"/>
    <mergeCell ref="H103:J103"/>
    <mergeCell ref="M103:O103"/>
    <mergeCell ref="C104:E104"/>
    <mergeCell ref="H104:J104"/>
    <mergeCell ref="M104:O104"/>
    <mergeCell ref="AD104:AF104"/>
    <mergeCell ref="T101:V101"/>
    <mergeCell ref="AD101:AF101"/>
    <mergeCell ref="H102:J102"/>
    <mergeCell ref="M102:O102"/>
    <mergeCell ref="T102:V102"/>
    <mergeCell ref="AD102:AF102"/>
    <mergeCell ref="M97:O97"/>
    <mergeCell ref="M98:O98"/>
    <mergeCell ref="M99:O99"/>
    <mergeCell ref="M100:O100"/>
    <mergeCell ref="H101:J101"/>
    <mergeCell ref="M101:O101"/>
    <mergeCell ref="AD100:AF100"/>
    <mergeCell ref="M94:O94"/>
    <mergeCell ref="AD94:AF94"/>
    <mergeCell ref="M95:O95"/>
    <mergeCell ref="AD95:AF95"/>
    <mergeCell ref="M96:O96"/>
    <mergeCell ref="AD96:AF96"/>
    <mergeCell ref="H91:J91"/>
    <mergeCell ref="M91:O91"/>
    <mergeCell ref="AD91:AF91"/>
    <mergeCell ref="M92:O92"/>
    <mergeCell ref="AD92:AF92"/>
    <mergeCell ref="H93:J93"/>
    <mergeCell ref="M93:O93"/>
    <mergeCell ref="AD93:AF93"/>
    <mergeCell ref="M87:O87"/>
    <mergeCell ref="M88:O88"/>
    <mergeCell ref="H89:J89"/>
    <mergeCell ref="M89:O89"/>
    <mergeCell ref="AD89:AF89"/>
    <mergeCell ref="M90:O90"/>
    <mergeCell ref="AD90:AF90"/>
    <mergeCell ref="C85:E85"/>
    <mergeCell ref="H85:J85"/>
    <mergeCell ref="M85:O85"/>
    <mergeCell ref="C86:E86"/>
    <mergeCell ref="H86:J86"/>
    <mergeCell ref="M86:O86"/>
    <mergeCell ref="AD81:AF81"/>
    <mergeCell ref="AD82:AF82"/>
    <mergeCell ref="M83:O83"/>
    <mergeCell ref="AD83:AF83"/>
    <mergeCell ref="M84:O84"/>
    <mergeCell ref="AD84:AF84"/>
    <mergeCell ref="M79:O79"/>
    <mergeCell ref="T79:V79"/>
    <mergeCell ref="AD79:AF79"/>
    <mergeCell ref="H80:J80"/>
    <mergeCell ref="M80:O80"/>
    <mergeCell ref="T80:V80"/>
    <mergeCell ref="AD80:AF80"/>
    <mergeCell ref="M74:O74"/>
    <mergeCell ref="AD74:AF74"/>
    <mergeCell ref="M77:O77"/>
    <mergeCell ref="T77:V77"/>
    <mergeCell ref="AD77:AF77"/>
    <mergeCell ref="M78:O78"/>
    <mergeCell ref="T78:V78"/>
    <mergeCell ref="AD78:AF78"/>
    <mergeCell ref="A62:A123"/>
    <mergeCell ref="R62:R123"/>
    <mergeCell ref="AI62:AK63"/>
    <mergeCell ref="M63:O63"/>
    <mergeCell ref="AD63:AF63"/>
    <mergeCell ref="M64:O64"/>
    <mergeCell ref="AD64:AF64"/>
    <mergeCell ref="M65:O65"/>
    <mergeCell ref="AD65:AF65"/>
    <mergeCell ref="AK65:AX68"/>
    <mergeCell ref="M70:O70"/>
    <mergeCell ref="T70:V70"/>
    <mergeCell ref="C71:E71"/>
    <mergeCell ref="C72:E72"/>
    <mergeCell ref="AK72:AP73"/>
    <mergeCell ref="M73:O73"/>
    <mergeCell ref="AD73:AF73"/>
    <mergeCell ref="M66:O66"/>
    <mergeCell ref="AD66:AF66"/>
    <mergeCell ref="M67:O67"/>
    <mergeCell ref="M68:O68"/>
    <mergeCell ref="M69:O69"/>
    <mergeCell ref="T69:V69"/>
    <mergeCell ref="H79:J79"/>
    <mergeCell ref="C61:E61"/>
    <mergeCell ref="H61:J61"/>
    <mergeCell ref="M61:O61"/>
    <mergeCell ref="T61:V61"/>
    <mergeCell ref="Y61:AA61"/>
    <mergeCell ref="AD61:AF61"/>
    <mergeCell ref="T54:V54"/>
    <mergeCell ref="M55:O55"/>
    <mergeCell ref="T55:V55"/>
    <mergeCell ref="M56:O56"/>
    <mergeCell ref="T56:V56"/>
    <mergeCell ref="M57:O57"/>
    <mergeCell ref="T57:V57"/>
    <mergeCell ref="C44:E44"/>
    <mergeCell ref="M44:O44"/>
    <mergeCell ref="Y44:AA44"/>
    <mergeCell ref="M35:O35"/>
    <mergeCell ref="AJ35:AM35"/>
    <mergeCell ref="AP35:AR35"/>
    <mergeCell ref="T47:V47"/>
    <mergeCell ref="Y47:AA47"/>
    <mergeCell ref="M48:O48"/>
    <mergeCell ref="C45:E45"/>
    <mergeCell ref="M45:O45"/>
    <mergeCell ref="Y45:AA45"/>
    <mergeCell ref="C46:E46"/>
    <mergeCell ref="H46:J46"/>
    <mergeCell ref="M46:O46"/>
    <mergeCell ref="T46:V46"/>
    <mergeCell ref="Y46:AA46"/>
    <mergeCell ref="C47:E47"/>
    <mergeCell ref="H47:J47"/>
    <mergeCell ref="M47:O47"/>
    <mergeCell ref="M43:O43"/>
    <mergeCell ref="AU35:AW35"/>
    <mergeCell ref="M36:O36"/>
    <mergeCell ref="AI36:AI60"/>
    <mergeCell ref="M37:O37"/>
    <mergeCell ref="AU37:AW37"/>
    <mergeCell ref="M38:O38"/>
    <mergeCell ref="AU38:AW38"/>
    <mergeCell ref="H32:J32"/>
    <mergeCell ref="M32:O32"/>
    <mergeCell ref="Y32:AA32"/>
    <mergeCell ref="M33:O33"/>
    <mergeCell ref="H34:J34"/>
    <mergeCell ref="M34:O34"/>
    <mergeCell ref="Y34:AA34"/>
    <mergeCell ref="M39:O39"/>
    <mergeCell ref="M40:O40"/>
    <mergeCell ref="M41:O41"/>
    <mergeCell ref="M49:O49"/>
    <mergeCell ref="M50:O50"/>
    <mergeCell ref="M51:O51"/>
    <mergeCell ref="M52:O52"/>
    <mergeCell ref="M53:O53"/>
    <mergeCell ref="M54:O54"/>
    <mergeCell ref="AK28:AM28"/>
    <mergeCell ref="AK29:AM29"/>
    <mergeCell ref="H30:J30"/>
    <mergeCell ref="M30:O30"/>
    <mergeCell ref="Y30:AA30"/>
    <mergeCell ref="M31:O31"/>
    <mergeCell ref="M24:O24"/>
    <mergeCell ref="M25:O25"/>
    <mergeCell ref="C26:E26"/>
    <mergeCell ref="M26:O26"/>
    <mergeCell ref="C27:E27"/>
    <mergeCell ref="M27:O27"/>
    <mergeCell ref="C11:E11"/>
    <mergeCell ref="M11:O11"/>
    <mergeCell ref="T11:V11"/>
    <mergeCell ref="Y11:AA11"/>
    <mergeCell ref="C20:E20"/>
    <mergeCell ref="M20:O20"/>
    <mergeCell ref="AK20:AM20"/>
    <mergeCell ref="M10:O10"/>
    <mergeCell ref="C21:E21"/>
    <mergeCell ref="M21:O21"/>
    <mergeCell ref="AK21:AM21"/>
    <mergeCell ref="M15:O15"/>
    <mergeCell ref="C18:E18"/>
    <mergeCell ref="M18:O18"/>
    <mergeCell ref="T18:V18"/>
    <mergeCell ref="C19:E19"/>
    <mergeCell ref="M19:O19"/>
    <mergeCell ref="T19:V19"/>
    <mergeCell ref="C12:E12"/>
    <mergeCell ref="M12:O12"/>
    <mergeCell ref="C13:E13"/>
    <mergeCell ref="M13:O13"/>
    <mergeCell ref="M14:O14"/>
    <mergeCell ref="M5:O5"/>
    <mergeCell ref="AD5:AF5"/>
    <mergeCell ref="AP5:AR5"/>
    <mergeCell ref="AU5:AW5"/>
    <mergeCell ref="M6:O6"/>
    <mergeCell ref="M7:O7"/>
    <mergeCell ref="AU14:AW14"/>
    <mergeCell ref="T10:V10"/>
    <mergeCell ref="Y10:AA10"/>
    <mergeCell ref="Y64:AA64"/>
    <mergeCell ref="AP38:AR38"/>
    <mergeCell ref="AP37:AR37"/>
    <mergeCell ref="AJ2:AM2"/>
    <mergeCell ref="AP2:AR2"/>
    <mergeCell ref="AU2:AW2"/>
    <mergeCell ref="A3:A60"/>
    <mergeCell ref="R3:R60"/>
    <mergeCell ref="AI3:AI34"/>
    <mergeCell ref="M4:O4"/>
    <mergeCell ref="AD4:AF4"/>
    <mergeCell ref="AP4:AR4"/>
    <mergeCell ref="AU4:AW4"/>
    <mergeCell ref="C2:E2"/>
    <mergeCell ref="H2:J2"/>
    <mergeCell ref="M2:O2"/>
    <mergeCell ref="T2:V2"/>
    <mergeCell ref="Y2:AA2"/>
    <mergeCell ref="AD2:AF2"/>
    <mergeCell ref="C8:E8"/>
    <mergeCell ref="M8:O8"/>
    <mergeCell ref="C9:E9"/>
    <mergeCell ref="M9:O9"/>
    <mergeCell ref="C10:E10"/>
  </mergeCells>
  <phoneticPr fontId="1"/>
  <pageMargins left="0.78740157480314965" right="0.59055118110236227" top="0.78740157480314965" bottom="0.39370078740157483" header="0.39370078740157483" footer="0.19685039370078741"/>
  <pageSetup paperSize="8" scale="29" orientation="landscape" r:id="rId1"/>
  <headerFooter scaleWithDoc="0" alignWithMargins="0">
    <oddFooter xml:space="preserve">&amp;R&amp;"ＭＳ Ｐ明朝,太字"&amp;48 &amp;72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411B7-86AF-400B-8187-49FC6243C5E6}">
  <sheetPr codeName="Sheet9">
    <tabColor theme="7" tint="0.59999389629810485"/>
    <pageSetUpPr fitToPage="1"/>
  </sheetPr>
  <dimension ref="A1:L139"/>
  <sheetViews>
    <sheetView showGridLines="0" view="pageBreakPreview" zoomScaleNormal="100" zoomScaleSheetLayoutView="100" workbookViewId="0"/>
  </sheetViews>
  <sheetFormatPr defaultRowHeight="12" x14ac:dyDescent="0.4"/>
  <cols>
    <col min="1" max="1" width="3" style="239" customWidth="1"/>
    <col min="2" max="2" width="11.625" style="239" customWidth="1"/>
    <col min="3" max="3" width="15" style="240" customWidth="1"/>
    <col min="4" max="4" width="3.75" style="239" customWidth="1"/>
    <col min="5" max="5" width="9.375" style="241" customWidth="1"/>
    <col min="6" max="7" width="4.875" style="239" customWidth="1"/>
    <col min="8" max="8" width="3.75" style="239" customWidth="1"/>
    <col min="9" max="9" width="40.625" style="242" customWidth="1"/>
    <col min="10" max="11" width="3.375" style="239" customWidth="1"/>
    <col min="12" max="16384" width="9" style="240"/>
  </cols>
  <sheetData>
    <row r="1" spans="1:11" ht="29.25" customHeight="1" x14ac:dyDescent="0.4">
      <c r="B1" s="321" t="s">
        <v>637</v>
      </c>
      <c r="I1" s="410" t="s">
        <v>529</v>
      </c>
      <c r="J1" s="410"/>
      <c r="K1" s="410"/>
    </row>
    <row r="2" spans="1:11" ht="37.5" customHeight="1" x14ac:dyDescent="0.4">
      <c r="A2" s="411" t="s">
        <v>752</v>
      </c>
      <c r="B2" s="411"/>
      <c r="C2" s="411"/>
      <c r="D2" s="411"/>
      <c r="E2" s="411"/>
      <c r="F2" s="411"/>
      <c r="G2" s="411"/>
      <c r="H2" s="411"/>
      <c r="I2" s="411"/>
      <c r="J2" s="411"/>
      <c r="K2" s="411"/>
    </row>
    <row r="3" spans="1:11" ht="37.5" customHeight="1" x14ac:dyDescent="0.4"/>
    <row r="4" spans="1:11" ht="16.5" customHeight="1" x14ac:dyDescent="0.4">
      <c r="G4" s="412" t="s">
        <v>530</v>
      </c>
      <c r="H4" s="412"/>
      <c r="I4" s="412"/>
      <c r="J4" s="412"/>
      <c r="K4" s="412"/>
    </row>
    <row r="5" spans="1:11" ht="13.5" customHeight="1" x14ac:dyDescent="0.4">
      <c r="I5" s="244" t="s">
        <v>531</v>
      </c>
    </row>
    <row r="6" spans="1:11" ht="13.5" customHeight="1" x14ac:dyDescent="0.4">
      <c r="I6" s="243" t="s">
        <v>532</v>
      </c>
    </row>
    <row r="7" spans="1:11" ht="13.5" customHeight="1" x14ac:dyDescent="0.4">
      <c r="I7" s="243"/>
    </row>
    <row r="8" spans="1:11" ht="13.5" customHeight="1" x14ac:dyDescent="0.4">
      <c r="G8" s="412" t="s">
        <v>533</v>
      </c>
      <c r="H8" s="412"/>
      <c r="I8" s="412"/>
      <c r="J8" s="412"/>
      <c r="K8" s="412"/>
    </row>
    <row r="9" spans="1:11" ht="13.5" customHeight="1" x14ac:dyDescent="0.4">
      <c r="G9" s="412" t="s">
        <v>534</v>
      </c>
      <c r="H9" s="412"/>
      <c r="I9" s="412"/>
    </row>
    <row r="10" spans="1:11" ht="63.75" customHeight="1" x14ac:dyDescent="0.4">
      <c r="I10" s="244"/>
    </row>
    <row r="11" spans="1:11" s="247" customFormat="1" ht="30" customHeight="1" x14ac:dyDescent="0.4">
      <c r="A11" s="245" t="s">
        <v>535</v>
      </c>
      <c r="B11" s="246"/>
      <c r="D11" s="246"/>
      <c r="E11" s="248"/>
      <c r="F11" s="246"/>
      <c r="G11" s="246"/>
      <c r="H11" s="246"/>
      <c r="I11" s="249"/>
      <c r="J11" s="246"/>
      <c r="K11" s="246"/>
    </row>
    <row r="12" spans="1:11" s="241" customFormat="1" ht="48.75" customHeight="1" x14ac:dyDescent="0.4">
      <c r="A12" s="250" t="s">
        <v>205</v>
      </c>
      <c r="B12" s="250" t="s">
        <v>140</v>
      </c>
      <c r="C12" s="250" t="s">
        <v>138</v>
      </c>
      <c r="D12" s="251" t="s">
        <v>536</v>
      </c>
      <c r="E12" s="250" t="s">
        <v>537</v>
      </c>
      <c r="F12" s="250" t="s">
        <v>135</v>
      </c>
      <c r="G12" s="250" t="s">
        <v>136</v>
      </c>
      <c r="H12" s="250" t="s">
        <v>137</v>
      </c>
      <c r="I12" s="252" t="s">
        <v>538</v>
      </c>
      <c r="J12" s="251" t="s">
        <v>539</v>
      </c>
      <c r="K12" s="251" t="s">
        <v>540</v>
      </c>
    </row>
    <row r="13" spans="1:11" s="253" customFormat="1" ht="66.75" customHeight="1" x14ac:dyDescent="0.4">
      <c r="A13" s="294">
        <v>1</v>
      </c>
      <c r="B13" s="294" t="s">
        <v>40</v>
      </c>
      <c r="C13" s="295" t="s">
        <v>541</v>
      </c>
      <c r="D13" s="294">
        <v>2</v>
      </c>
      <c r="E13" s="294" t="s">
        <v>542</v>
      </c>
      <c r="F13" s="294" t="s">
        <v>365</v>
      </c>
      <c r="G13" s="294" t="s">
        <v>543</v>
      </c>
      <c r="H13" s="294">
        <v>1</v>
      </c>
      <c r="I13" s="296" t="s">
        <v>544</v>
      </c>
      <c r="J13" s="294" t="s">
        <v>545</v>
      </c>
      <c r="K13" s="294" t="s">
        <v>545</v>
      </c>
    </row>
    <row r="14" spans="1:11" s="253" customFormat="1" ht="66.75" customHeight="1" x14ac:dyDescent="0.4">
      <c r="A14" s="294">
        <v>2</v>
      </c>
      <c r="B14" s="294" t="s">
        <v>74</v>
      </c>
      <c r="C14" s="295" t="s">
        <v>546</v>
      </c>
      <c r="D14" s="294">
        <v>2</v>
      </c>
      <c r="E14" s="294" t="s">
        <v>542</v>
      </c>
      <c r="F14" s="294" t="s">
        <v>547</v>
      </c>
      <c r="G14" s="294" t="s">
        <v>543</v>
      </c>
      <c r="H14" s="294">
        <v>1</v>
      </c>
      <c r="I14" s="296" t="s">
        <v>544</v>
      </c>
      <c r="J14" s="294" t="s">
        <v>545</v>
      </c>
      <c r="K14" s="294" t="s">
        <v>545</v>
      </c>
    </row>
    <row r="15" spans="1:11" s="253" customFormat="1" ht="66.75" customHeight="1" x14ac:dyDescent="0.4">
      <c r="A15" s="294">
        <v>3</v>
      </c>
      <c r="B15" s="294" t="s">
        <v>60</v>
      </c>
      <c r="C15" s="295" t="s">
        <v>548</v>
      </c>
      <c r="D15" s="294">
        <v>2</v>
      </c>
      <c r="E15" s="294" t="s">
        <v>542</v>
      </c>
      <c r="F15" s="294" t="s">
        <v>365</v>
      </c>
      <c r="G15" s="294" t="s">
        <v>549</v>
      </c>
      <c r="H15" s="294">
        <v>1</v>
      </c>
      <c r="I15" s="296" t="s">
        <v>550</v>
      </c>
      <c r="J15" s="294" t="s">
        <v>545</v>
      </c>
      <c r="K15" s="294" t="s">
        <v>545</v>
      </c>
    </row>
    <row r="16" spans="1:11" s="253" customFormat="1" ht="66.75" customHeight="1" x14ac:dyDescent="0.4">
      <c r="A16" s="294">
        <v>4</v>
      </c>
      <c r="B16" s="294" t="s">
        <v>85</v>
      </c>
      <c r="C16" s="295" t="s">
        <v>551</v>
      </c>
      <c r="D16" s="294">
        <v>2</v>
      </c>
      <c r="E16" s="294" t="s">
        <v>542</v>
      </c>
      <c r="F16" s="294" t="s">
        <v>547</v>
      </c>
      <c r="G16" s="294" t="s">
        <v>549</v>
      </c>
      <c r="H16" s="294">
        <v>1</v>
      </c>
      <c r="I16" s="296" t="s">
        <v>550</v>
      </c>
      <c r="J16" s="294" t="s">
        <v>545</v>
      </c>
      <c r="K16" s="294" t="s">
        <v>545</v>
      </c>
    </row>
    <row r="17" spans="1:11" s="253" customFormat="1" ht="66.75" customHeight="1" x14ac:dyDescent="0.4">
      <c r="A17" s="294">
        <v>5</v>
      </c>
      <c r="B17" s="294" t="s">
        <v>44</v>
      </c>
      <c r="C17" s="295" t="s">
        <v>552</v>
      </c>
      <c r="D17" s="294">
        <v>2</v>
      </c>
      <c r="E17" s="294" t="s">
        <v>542</v>
      </c>
      <c r="F17" s="294" t="s">
        <v>365</v>
      </c>
      <c r="G17" s="294" t="s">
        <v>543</v>
      </c>
      <c r="H17" s="294">
        <v>2</v>
      </c>
      <c r="I17" s="296" t="s">
        <v>553</v>
      </c>
      <c r="J17" s="294" t="s">
        <v>545</v>
      </c>
      <c r="K17" s="294" t="s">
        <v>545</v>
      </c>
    </row>
    <row r="18" spans="1:11" s="253" customFormat="1" ht="66.75" customHeight="1" x14ac:dyDescent="0.4">
      <c r="A18" s="294">
        <v>6</v>
      </c>
      <c r="B18" s="294" t="s">
        <v>77</v>
      </c>
      <c r="C18" s="295" t="s">
        <v>554</v>
      </c>
      <c r="D18" s="294">
        <v>2</v>
      </c>
      <c r="E18" s="294" t="s">
        <v>542</v>
      </c>
      <c r="F18" s="294" t="s">
        <v>547</v>
      </c>
      <c r="G18" s="294" t="s">
        <v>543</v>
      </c>
      <c r="H18" s="294">
        <v>2</v>
      </c>
      <c r="I18" s="296" t="s">
        <v>553</v>
      </c>
      <c r="J18" s="294" t="s">
        <v>545</v>
      </c>
      <c r="K18" s="294" t="s">
        <v>545</v>
      </c>
    </row>
    <row r="19" spans="1:11" s="253" customFormat="1" ht="15" customHeight="1" x14ac:dyDescent="0.4">
      <c r="A19" s="241"/>
      <c r="B19" s="241"/>
      <c r="D19" s="241"/>
      <c r="E19" s="241"/>
      <c r="F19" s="241"/>
      <c r="G19" s="241"/>
      <c r="H19" s="241"/>
      <c r="I19" s="254"/>
      <c r="J19" s="241"/>
      <c r="K19" s="241"/>
    </row>
    <row r="20" spans="1:11" ht="15" customHeight="1" x14ac:dyDescent="0.4">
      <c r="A20" s="255" t="s">
        <v>555</v>
      </c>
    </row>
    <row r="21" spans="1:11" ht="15" customHeight="1" x14ac:dyDescent="0.4">
      <c r="A21" s="255" t="s">
        <v>556</v>
      </c>
    </row>
    <row r="23" spans="1:11" ht="30" customHeight="1" x14ac:dyDescent="0.4">
      <c r="A23" s="245" t="s">
        <v>557</v>
      </c>
    </row>
    <row r="24" spans="1:11" s="241" customFormat="1" ht="48.75" customHeight="1" x14ac:dyDescent="0.4">
      <c r="A24" s="250" t="s">
        <v>205</v>
      </c>
      <c r="B24" s="250" t="s">
        <v>140</v>
      </c>
      <c r="C24" s="250" t="s">
        <v>138</v>
      </c>
      <c r="D24" s="251" t="s">
        <v>536</v>
      </c>
      <c r="E24" s="250" t="s">
        <v>537</v>
      </c>
      <c r="F24" s="250" t="s">
        <v>135</v>
      </c>
      <c r="G24" s="250" t="s">
        <v>136</v>
      </c>
      <c r="H24" s="250" t="s">
        <v>137</v>
      </c>
      <c r="I24" s="252" t="s">
        <v>538</v>
      </c>
      <c r="J24" s="251" t="s">
        <v>539</v>
      </c>
      <c r="K24" s="251" t="s">
        <v>540</v>
      </c>
    </row>
    <row r="25" spans="1:11" s="253" customFormat="1" ht="24" customHeight="1" x14ac:dyDescent="0.4">
      <c r="A25" s="297">
        <v>1</v>
      </c>
      <c r="B25" s="298" t="s">
        <v>51</v>
      </c>
      <c r="C25" s="416" t="s">
        <v>558</v>
      </c>
      <c r="D25" s="413">
        <v>2</v>
      </c>
      <c r="E25" s="413" t="s">
        <v>559</v>
      </c>
      <c r="F25" s="299" t="s">
        <v>365</v>
      </c>
      <c r="G25" s="297" t="s">
        <v>543</v>
      </c>
      <c r="H25" s="297">
        <v>4</v>
      </c>
      <c r="I25" s="419" t="s">
        <v>560</v>
      </c>
      <c r="J25" s="413" t="s">
        <v>545</v>
      </c>
      <c r="K25" s="413" t="s">
        <v>561</v>
      </c>
    </row>
    <row r="26" spans="1:11" s="253" customFormat="1" ht="24" customHeight="1" x14ac:dyDescent="0.4">
      <c r="A26" s="297">
        <v>2</v>
      </c>
      <c r="B26" s="298" t="s">
        <v>55</v>
      </c>
      <c r="C26" s="417"/>
      <c r="D26" s="414"/>
      <c r="E26" s="414"/>
      <c r="F26" s="299" t="s">
        <v>365</v>
      </c>
      <c r="G26" s="297" t="s">
        <v>543</v>
      </c>
      <c r="H26" s="297">
        <v>5</v>
      </c>
      <c r="I26" s="420"/>
      <c r="J26" s="414"/>
      <c r="K26" s="414"/>
    </row>
    <row r="27" spans="1:11" s="253" customFormat="1" ht="24" customHeight="1" x14ac:dyDescent="0.4">
      <c r="A27" s="297">
        <v>3</v>
      </c>
      <c r="B27" s="298" t="s">
        <v>78</v>
      </c>
      <c r="C27" s="417"/>
      <c r="D27" s="414"/>
      <c r="E27" s="414"/>
      <c r="F27" s="299" t="s">
        <v>547</v>
      </c>
      <c r="G27" s="297" t="s">
        <v>543</v>
      </c>
      <c r="H27" s="297">
        <v>2</v>
      </c>
      <c r="I27" s="420"/>
      <c r="J27" s="414"/>
      <c r="K27" s="414"/>
    </row>
    <row r="28" spans="1:11" s="253" customFormat="1" ht="24" customHeight="1" x14ac:dyDescent="0.4">
      <c r="A28" s="297">
        <v>4</v>
      </c>
      <c r="B28" s="298" t="s">
        <v>82</v>
      </c>
      <c r="C28" s="417"/>
      <c r="D28" s="414"/>
      <c r="E28" s="414"/>
      <c r="F28" s="299" t="s">
        <v>547</v>
      </c>
      <c r="G28" s="297" t="s">
        <v>543</v>
      </c>
      <c r="H28" s="297">
        <v>6</v>
      </c>
      <c r="I28" s="420"/>
      <c r="J28" s="414"/>
      <c r="K28" s="414"/>
    </row>
    <row r="29" spans="1:11" s="253" customFormat="1" ht="24" customHeight="1" x14ac:dyDescent="0.4">
      <c r="A29" s="297">
        <v>5</v>
      </c>
      <c r="B29" s="298" t="s">
        <v>93</v>
      </c>
      <c r="C29" s="417"/>
      <c r="D29" s="414"/>
      <c r="E29" s="414"/>
      <c r="F29" s="299" t="s">
        <v>547</v>
      </c>
      <c r="G29" s="297" t="s">
        <v>549</v>
      </c>
      <c r="H29" s="297">
        <v>3</v>
      </c>
      <c r="I29" s="420"/>
      <c r="J29" s="414"/>
      <c r="K29" s="414"/>
    </row>
    <row r="30" spans="1:11" s="253" customFormat="1" ht="24" customHeight="1" x14ac:dyDescent="0.4">
      <c r="A30" s="297">
        <v>6</v>
      </c>
      <c r="B30" s="298" t="s">
        <v>120</v>
      </c>
      <c r="C30" s="418"/>
      <c r="D30" s="415"/>
      <c r="E30" s="415"/>
      <c r="F30" s="297" t="s">
        <v>370</v>
      </c>
      <c r="G30" s="297" t="s">
        <v>371</v>
      </c>
      <c r="H30" s="297">
        <v>1</v>
      </c>
      <c r="I30" s="421"/>
      <c r="J30" s="415"/>
      <c r="K30" s="415"/>
    </row>
    <row r="31" spans="1:11" s="253" customFormat="1" ht="45" customHeight="1" x14ac:dyDescent="0.4">
      <c r="A31" s="297">
        <v>7</v>
      </c>
      <c r="B31" s="298" t="s">
        <v>107</v>
      </c>
      <c r="C31" s="301" t="s">
        <v>562</v>
      </c>
      <c r="D31" s="297">
        <v>4</v>
      </c>
      <c r="E31" s="302" t="s">
        <v>542</v>
      </c>
      <c r="F31" s="297" t="s">
        <v>370</v>
      </c>
      <c r="G31" s="297" t="s">
        <v>543</v>
      </c>
      <c r="H31" s="297">
        <v>3</v>
      </c>
      <c r="I31" s="303" t="s">
        <v>563</v>
      </c>
      <c r="J31" s="297" t="s">
        <v>545</v>
      </c>
      <c r="K31" s="297" t="s">
        <v>561</v>
      </c>
    </row>
    <row r="32" spans="1:11" s="253" customFormat="1" ht="24" customHeight="1" x14ac:dyDescent="0.4">
      <c r="A32" s="297">
        <v>8</v>
      </c>
      <c r="B32" s="298" t="s">
        <v>45</v>
      </c>
      <c r="C32" s="416" t="s">
        <v>564</v>
      </c>
      <c r="D32" s="413">
        <v>2</v>
      </c>
      <c r="E32" s="413" t="s">
        <v>559</v>
      </c>
      <c r="F32" s="299" t="s">
        <v>365</v>
      </c>
      <c r="G32" s="297" t="s">
        <v>543</v>
      </c>
      <c r="H32" s="297">
        <v>2</v>
      </c>
      <c r="I32" s="419" t="s">
        <v>565</v>
      </c>
      <c r="J32" s="413" t="s">
        <v>545</v>
      </c>
      <c r="K32" s="413" t="s">
        <v>561</v>
      </c>
    </row>
    <row r="33" spans="1:11" s="253" customFormat="1" ht="24" customHeight="1" x14ac:dyDescent="0.4">
      <c r="A33" s="297">
        <v>9</v>
      </c>
      <c r="B33" s="298" t="s">
        <v>732</v>
      </c>
      <c r="C33" s="417"/>
      <c r="D33" s="414"/>
      <c r="E33" s="414"/>
      <c r="F33" s="299" t="s">
        <v>365</v>
      </c>
      <c r="G33" s="297" t="s">
        <v>549</v>
      </c>
      <c r="H33" s="297">
        <v>1</v>
      </c>
      <c r="I33" s="420"/>
      <c r="J33" s="414"/>
      <c r="K33" s="414"/>
    </row>
    <row r="34" spans="1:11" s="253" customFormat="1" ht="24" customHeight="1" x14ac:dyDescent="0.4">
      <c r="A34" s="297">
        <v>10</v>
      </c>
      <c r="B34" s="298" t="s">
        <v>65</v>
      </c>
      <c r="C34" s="417"/>
      <c r="D34" s="414"/>
      <c r="E34" s="414"/>
      <c r="F34" s="299" t="s">
        <v>365</v>
      </c>
      <c r="G34" s="297" t="s">
        <v>549</v>
      </c>
      <c r="H34" s="297">
        <v>2</v>
      </c>
      <c r="I34" s="420"/>
      <c r="J34" s="414"/>
      <c r="K34" s="414"/>
    </row>
    <row r="35" spans="1:11" s="253" customFormat="1" ht="24" customHeight="1" x14ac:dyDescent="0.4">
      <c r="A35" s="297">
        <v>11</v>
      </c>
      <c r="B35" s="298" t="s">
        <v>71</v>
      </c>
      <c r="C35" s="417"/>
      <c r="D35" s="414"/>
      <c r="E35" s="414"/>
      <c r="F35" s="299" t="s">
        <v>365</v>
      </c>
      <c r="G35" s="297" t="s">
        <v>549</v>
      </c>
      <c r="H35" s="297">
        <v>5</v>
      </c>
      <c r="I35" s="420"/>
      <c r="J35" s="414"/>
      <c r="K35" s="414"/>
    </row>
    <row r="36" spans="1:11" s="253" customFormat="1" ht="24" customHeight="1" x14ac:dyDescent="0.4">
      <c r="A36" s="297">
        <v>12</v>
      </c>
      <c r="B36" s="298" t="s">
        <v>89</v>
      </c>
      <c r="C36" s="417"/>
      <c r="D36" s="414"/>
      <c r="E36" s="414"/>
      <c r="F36" s="299" t="s">
        <v>547</v>
      </c>
      <c r="G36" s="297" t="s">
        <v>549</v>
      </c>
      <c r="H36" s="297">
        <v>2</v>
      </c>
      <c r="I36" s="420"/>
      <c r="J36" s="414"/>
      <c r="K36" s="414"/>
    </row>
    <row r="37" spans="1:11" s="253" customFormat="1" ht="24" customHeight="1" x14ac:dyDescent="0.4">
      <c r="A37" s="297">
        <v>13</v>
      </c>
      <c r="B37" s="298" t="s">
        <v>97</v>
      </c>
      <c r="C37" s="417"/>
      <c r="D37" s="414"/>
      <c r="E37" s="414"/>
      <c r="F37" s="299" t="s">
        <v>547</v>
      </c>
      <c r="G37" s="297" t="s">
        <v>549</v>
      </c>
      <c r="H37" s="297">
        <v>5</v>
      </c>
      <c r="I37" s="420"/>
      <c r="J37" s="414"/>
      <c r="K37" s="414"/>
    </row>
    <row r="38" spans="1:11" s="253" customFormat="1" ht="24" customHeight="1" x14ac:dyDescent="0.4">
      <c r="A38" s="297">
        <v>14</v>
      </c>
      <c r="B38" s="298" t="s">
        <v>124</v>
      </c>
      <c r="C38" s="418"/>
      <c r="D38" s="415"/>
      <c r="E38" s="415"/>
      <c r="F38" s="297" t="s">
        <v>370</v>
      </c>
      <c r="G38" s="297" t="s">
        <v>371</v>
      </c>
      <c r="H38" s="297">
        <v>2</v>
      </c>
      <c r="I38" s="421"/>
      <c r="J38" s="415"/>
      <c r="K38" s="415"/>
    </row>
    <row r="39" spans="1:11" s="253" customFormat="1" ht="33.75" customHeight="1" x14ac:dyDescent="0.4">
      <c r="A39" s="297">
        <v>15</v>
      </c>
      <c r="B39" s="298" t="s">
        <v>100</v>
      </c>
      <c r="C39" s="416" t="s">
        <v>566</v>
      </c>
      <c r="D39" s="413">
        <v>4</v>
      </c>
      <c r="E39" s="413" t="s">
        <v>567</v>
      </c>
      <c r="F39" s="299" t="s">
        <v>370</v>
      </c>
      <c r="G39" s="297" t="s">
        <v>543</v>
      </c>
      <c r="H39" s="297">
        <v>1</v>
      </c>
      <c r="I39" s="419" t="s">
        <v>568</v>
      </c>
      <c r="J39" s="413" t="s">
        <v>545</v>
      </c>
      <c r="K39" s="413" t="s">
        <v>561</v>
      </c>
    </row>
    <row r="40" spans="1:11" s="253" customFormat="1" ht="33.75" customHeight="1" x14ac:dyDescent="0.4">
      <c r="A40" s="297">
        <v>16</v>
      </c>
      <c r="B40" s="298" t="s">
        <v>117</v>
      </c>
      <c r="C40" s="418"/>
      <c r="D40" s="415"/>
      <c r="E40" s="415"/>
      <c r="F40" s="299" t="s">
        <v>370</v>
      </c>
      <c r="G40" s="297" t="s">
        <v>549</v>
      </c>
      <c r="H40" s="297">
        <v>3</v>
      </c>
      <c r="I40" s="421"/>
      <c r="J40" s="415"/>
      <c r="K40" s="415"/>
    </row>
    <row r="41" spans="1:11" s="253" customFormat="1" ht="33.75" customHeight="1" x14ac:dyDescent="0.4">
      <c r="A41" s="297">
        <v>17</v>
      </c>
      <c r="B41" s="297" t="s">
        <v>103</v>
      </c>
      <c r="C41" s="416" t="s">
        <v>569</v>
      </c>
      <c r="D41" s="413">
        <v>4</v>
      </c>
      <c r="E41" s="422" t="s">
        <v>542</v>
      </c>
      <c r="F41" s="299" t="s">
        <v>370</v>
      </c>
      <c r="G41" s="300" t="s">
        <v>543</v>
      </c>
      <c r="H41" s="300">
        <v>2</v>
      </c>
      <c r="I41" s="419" t="s">
        <v>570</v>
      </c>
      <c r="J41" s="413" t="s">
        <v>545</v>
      </c>
      <c r="K41" s="413" t="s">
        <v>561</v>
      </c>
    </row>
    <row r="42" spans="1:11" s="253" customFormat="1" ht="33.75" customHeight="1" x14ac:dyDescent="0.4">
      <c r="A42" s="297">
        <v>18</v>
      </c>
      <c r="B42" s="297" t="s">
        <v>111</v>
      </c>
      <c r="C42" s="418"/>
      <c r="D42" s="415"/>
      <c r="E42" s="423"/>
      <c r="F42" s="299" t="s">
        <v>370</v>
      </c>
      <c r="G42" s="297" t="s">
        <v>543</v>
      </c>
      <c r="H42" s="297">
        <v>4</v>
      </c>
      <c r="I42" s="421"/>
      <c r="J42" s="415"/>
      <c r="K42" s="415"/>
    </row>
    <row r="43" spans="1:11" s="253" customFormat="1" ht="24" customHeight="1" x14ac:dyDescent="0.4">
      <c r="A43" s="297">
        <v>19</v>
      </c>
      <c r="B43" s="297" t="s">
        <v>41</v>
      </c>
      <c r="C43" s="416" t="s">
        <v>571</v>
      </c>
      <c r="D43" s="413">
        <v>2</v>
      </c>
      <c r="E43" s="413" t="s">
        <v>559</v>
      </c>
      <c r="F43" s="299" t="s">
        <v>365</v>
      </c>
      <c r="G43" s="297" t="s">
        <v>543</v>
      </c>
      <c r="H43" s="297">
        <v>1</v>
      </c>
      <c r="I43" s="419" t="s">
        <v>572</v>
      </c>
      <c r="J43" s="413" t="s">
        <v>545</v>
      </c>
      <c r="K43" s="413" t="s">
        <v>561</v>
      </c>
    </row>
    <row r="44" spans="1:11" s="253" customFormat="1" ht="24" customHeight="1" x14ac:dyDescent="0.4">
      <c r="A44" s="297">
        <v>20</v>
      </c>
      <c r="B44" s="297" t="s">
        <v>58</v>
      </c>
      <c r="C44" s="417"/>
      <c r="D44" s="414"/>
      <c r="E44" s="414"/>
      <c r="F44" s="299" t="s">
        <v>365</v>
      </c>
      <c r="G44" s="297" t="s">
        <v>543</v>
      </c>
      <c r="H44" s="297">
        <v>6</v>
      </c>
      <c r="I44" s="420"/>
      <c r="J44" s="414"/>
      <c r="K44" s="414"/>
    </row>
    <row r="45" spans="1:11" s="253" customFormat="1" ht="24" customHeight="1" x14ac:dyDescent="0.4">
      <c r="A45" s="297">
        <v>21</v>
      </c>
      <c r="B45" s="297" t="s">
        <v>62</v>
      </c>
      <c r="C45" s="417"/>
      <c r="D45" s="414"/>
      <c r="E45" s="414"/>
      <c r="F45" s="299" t="s">
        <v>365</v>
      </c>
      <c r="G45" s="297" t="s">
        <v>549</v>
      </c>
      <c r="H45" s="297">
        <v>1</v>
      </c>
      <c r="I45" s="420"/>
      <c r="J45" s="414"/>
      <c r="K45" s="414"/>
    </row>
    <row r="46" spans="1:11" s="253" customFormat="1" ht="24" customHeight="1" x14ac:dyDescent="0.4">
      <c r="A46" s="297">
        <v>22</v>
      </c>
      <c r="B46" s="297" t="s">
        <v>733</v>
      </c>
      <c r="C46" s="417"/>
      <c r="D46" s="414"/>
      <c r="E46" s="414"/>
      <c r="F46" s="299" t="s">
        <v>717</v>
      </c>
      <c r="G46" s="297" t="s">
        <v>718</v>
      </c>
      <c r="H46" s="297">
        <v>3</v>
      </c>
      <c r="I46" s="420"/>
      <c r="J46" s="414"/>
      <c r="K46" s="414"/>
    </row>
    <row r="47" spans="1:11" s="253" customFormat="1" ht="24" customHeight="1" x14ac:dyDescent="0.4">
      <c r="A47" s="297">
        <v>23</v>
      </c>
      <c r="B47" s="297" t="s">
        <v>86</v>
      </c>
      <c r="C47" s="417"/>
      <c r="D47" s="414"/>
      <c r="E47" s="414"/>
      <c r="F47" s="299" t="s">
        <v>547</v>
      </c>
      <c r="G47" s="297" t="s">
        <v>549</v>
      </c>
      <c r="H47" s="297">
        <v>1</v>
      </c>
      <c r="I47" s="420"/>
      <c r="J47" s="414"/>
      <c r="K47" s="414"/>
    </row>
    <row r="48" spans="1:11" s="253" customFormat="1" ht="24" customHeight="1" x14ac:dyDescent="0.4">
      <c r="A48" s="297">
        <v>24</v>
      </c>
      <c r="B48" s="297" t="s">
        <v>90</v>
      </c>
      <c r="C48" s="417"/>
      <c r="D48" s="414"/>
      <c r="E48" s="414"/>
      <c r="F48" s="299" t="s">
        <v>547</v>
      </c>
      <c r="G48" s="297" t="s">
        <v>549</v>
      </c>
      <c r="H48" s="297">
        <v>2</v>
      </c>
      <c r="I48" s="420"/>
      <c r="J48" s="414"/>
      <c r="K48" s="414"/>
    </row>
    <row r="49" spans="1:11" s="253" customFormat="1" ht="24" customHeight="1" x14ac:dyDescent="0.4">
      <c r="A49" s="297">
        <v>25</v>
      </c>
      <c r="B49" s="297" t="s">
        <v>121</v>
      </c>
      <c r="C49" s="418"/>
      <c r="D49" s="415"/>
      <c r="E49" s="415"/>
      <c r="F49" s="297" t="s">
        <v>370</v>
      </c>
      <c r="G49" s="297" t="s">
        <v>371</v>
      </c>
      <c r="H49" s="297">
        <v>1</v>
      </c>
      <c r="I49" s="421"/>
      <c r="J49" s="415"/>
      <c r="K49" s="415"/>
    </row>
    <row r="50" spans="1:11" s="253" customFormat="1" ht="24" customHeight="1" x14ac:dyDescent="0.4">
      <c r="A50" s="297">
        <v>26</v>
      </c>
      <c r="B50" s="297" t="s">
        <v>48</v>
      </c>
      <c r="C50" s="416" t="s">
        <v>23</v>
      </c>
      <c r="D50" s="413">
        <v>2</v>
      </c>
      <c r="E50" s="413" t="s">
        <v>567</v>
      </c>
      <c r="F50" s="297" t="s">
        <v>365</v>
      </c>
      <c r="G50" s="297" t="s">
        <v>543</v>
      </c>
      <c r="H50" s="297">
        <v>3</v>
      </c>
      <c r="I50" s="419" t="s">
        <v>573</v>
      </c>
      <c r="J50" s="413" t="s">
        <v>545</v>
      </c>
      <c r="K50" s="413" t="s">
        <v>561</v>
      </c>
    </row>
    <row r="51" spans="1:11" s="253" customFormat="1" ht="24" customHeight="1" x14ac:dyDescent="0.4">
      <c r="A51" s="297">
        <v>27</v>
      </c>
      <c r="B51" s="297" t="s">
        <v>75</v>
      </c>
      <c r="C51" s="417"/>
      <c r="D51" s="414"/>
      <c r="E51" s="414"/>
      <c r="F51" s="299" t="s">
        <v>547</v>
      </c>
      <c r="G51" s="297" t="s">
        <v>543</v>
      </c>
      <c r="H51" s="297">
        <v>1</v>
      </c>
      <c r="I51" s="420"/>
      <c r="J51" s="414"/>
      <c r="K51" s="414"/>
    </row>
    <row r="52" spans="1:11" s="253" customFormat="1" ht="24" customHeight="1" x14ac:dyDescent="0.4">
      <c r="A52" s="297">
        <v>28</v>
      </c>
      <c r="B52" s="297" t="s">
        <v>94</v>
      </c>
      <c r="C52" s="417"/>
      <c r="D52" s="414"/>
      <c r="E52" s="414"/>
      <c r="F52" s="299" t="s">
        <v>547</v>
      </c>
      <c r="G52" s="297" t="s">
        <v>549</v>
      </c>
      <c r="H52" s="297">
        <v>3</v>
      </c>
      <c r="I52" s="420"/>
      <c r="J52" s="414"/>
      <c r="K52" s="414"/>
    </row>
    <row r="53" spans="1:11" s="253" customFormat="1" ht="24" customHeight="1" x14ac:dyDescent="0.4">
      <c r="A53" s="297">
        <v>29</v>
      </c>
      <c r="B53" s="297" t="s">
        <v>127</v>
      </c>
      <c r="C53" s="417"/>
      <c r="D53" s="415"/>
      <c r="E53" s="415"/>
      <c r="F53" s="297" t="s">
        <v>370</v>
      </c>
      <c r="G53" s="297" t="s">
        <v>574</v>
      </c>
      <c r="H53" s="297">
        <v>4</v>
      </c>
      <c r="I53" s="421"/>
      <c r="J53" s="415"/>
      <c r="K53" s="415"/>
    </row>
    <row r="54" spans="1:11" s="253" customFormat="1" ht="24" customHeight="1" x14ac:dyDescent="0.4">
      <c r="A54" s="297">
        <v>30</v>
      </c>
      <c r="B54" s="298" t="s">
        <v>719</v>
      </c>
      <c r="C54" s="416" t="s">
        <v>720</v>
      </c>
      <c r="D54" s="413">
        <v>2</v>
      </c>
      <c r="E54" s="422" t="s">
        <v>542</v>
      </c>
      <c r="F54" s="297" t="s">
        <v>365</v>
      </c>
      <c r="G54" s="297" t="s">
        <v>543</v>
      </c>
      <c r="H54" s="297">
        <v>2</v>
      </c>
      <c r="I54" s="419" t="s">
        <v>721</v>
      </c>
      <c r="J54" s="413" t="s">
        <v>545</v>
      </c>
      <c r="K54" s="413" t="s">
        <v>561</v>
      </c>
    </row>
    <row r="55" spans="1:11" s="253" customFormat="1" ht="24" customHeight="1" x14ac:dyDescent="0.4">
      <c r="A55" s="297">
        <v>31</v>
      </c>
      <c r="B55" s="298" t="s">
        <v>722</v>
      </c>
      <c r="C55" s="417"/>
      <c r="D55" s="414"/>
      <c r="E55" s="433"/>
      <c r="F55" s="297" t="s">
        <v>365</v>
      </c>
      <c r="G55" s="297" t="s">
        <v>549</v>
      </c>
      <c r="H55" s="297">
        <v>2</v>
      </c>
      <c r="I55" s="420"/>
      <c r="J55" s="414"/>
      <c r="K55" s="414"/>
    </row>
    <row r="56" spans="1:11" s="253" customFormat="1" ht="24" customHeight="1" x14ac:dyDescent="0.4">
      <c r="A56" s="297">
        <v>32</v>
      </c>
      <c r="B56" s="298" t="s">
        <v>723</v>
      </c>
      <c r="C56" s="417"/>
      <c r="D56" s="414"/>
      <c r="E56" s="433"/>
      <c r="F56" s="299" t="s">
        <v>724</v>
      </c>
      <c r="G56" s="297" t="s">
        <v>725</v>
      </c>
      <c r="H56" s="304">
        <v>3</v>
      </c>
      <c r="I56" s="420"/>
      <c r="J56" s="414"/>
      <c r="K56" s="414"/>
    </row>
    <row r="57" spans="1:11" s="253" customFormat="1" ht="24" customHeight="1" x14ac:dyDescent="0.4">
      <c r="A57" s="297">
        <v>33</v>
      </c>
      <c r="B57" s="298" t="s">
        <v>726</v>
      </c>
      <c r="C57" s="418"/>
      <c r="D57" s="415"/>
      <c r="E57" s="423"/>
      <c r="F57" s="297" t="s">
        <v>724</v>
      </c>
      <c r="G57" s="297" t="s">
        <v>725</v>
      </c>
      <c r="H57" s="297">
        <v>4</v>
      </c>
      <c r="I57" s="421"/>
      <c r="J57" s="415"/>
      <c r="K57" s="415"/>
    </row>
    <row r="58" spans="1:11" s="253" customFormat="1" ht="15" customHeight="1" x14ac:dyDescent="0.4">
      <c r="A58" s="304"/>
      <c r="B58" s="304"/>
      <c r="C58" s="305"/>
      <c r="D58" s="304"/>
      <c r="E58" s="306"/>
      <c r="F58" s="304"/>
      <c r="G58" s="304"/>
      <c r="H58" s="304"/>
      <c r="I58" s="307"/>
      <c r="J58" s="304"/>
      <c r="K58" s="304"/>
    </row>
    <row r="59" spans="1:11" ht="15" customHeight="1" x14ac:dyDescent="0.4">
      <c r="A59" s="308" t="s">
        <v>575</v>
      </c>
      <c r="B59" s="309"/>
      <c r="C59" s="310"/>
      <c r="D59" s="309"/>
      <c r="E59" s="306"/>
      <c r="F59" s="309"/>
      <c r="G59" s="309"/>
      <c r="H59" s="309"/>
      <c r="I59" s="311"/>
      <c r="J59" s="309"/>
      <c r="K59" s="309"/>
    </row>
    <row r="60" spans="1:11" s="247" customFormat="1" ht="30" customHeight="1" x14ac:dyDescent="0.4">
      <c r="A60" s="245" t="s">
        <v>576</v>
      </c>
      <c r="B60" s="246"/>
      <c r="D60" s="246"/>
      <c r="E60" s="248"/>
      <c r="F60" s="246"/>
      <c r="G60" s="246"/>
      <c r="H60" s="246"/>
      <c r="I60" s="249"/>
      <c r="J60" s="246"/>
      <c r="K60" s="246"/>
    </row>
    <row r="61" spans="1:11" s="241" customFormat="1" ht="48.75" customHeight="1" x14ac:dyDescent="0.4">
      <c r="A61" s="250" t="s">
        <v>205</v>
      </c>
      <c r="B61" s="250" t="s">
        <v>140</v>
      </c>
      <c r="C61" s="250" t="s">
        <v>138</v>
      </c>
      <c r="D61" s="251" t="s">
        <v>536</v>
      </c>
      <c r="E61" s="250" t="s">
        <v>537</v>
      </c>
      <c r="F61" s="250" t="s">
        <v>135</v>
      </c>
      <c r="G61" s="250" t="s">
        <v>136</v>
      </c>
      <c r="H61" s="250" t="s">
        <v>137</v>
      </c>
      <c r="I61" s="252" t="s">
        <v>538</v>
      </c>
      <c r="J61" s="251" t="s">
        <v>539</v>
      </c>
      <c r="K61" s="251" t="s">
        <v>540</v>
      </c>
    </row>
    <row r="62" spans="1:11" s="253" customFormat="1" ht="36.75" customHeight="1" x14ac:dyDescent="0.4">
      <c r="A62" s="294">
        <v>1</v>
      </c>
      <c r="B62" s="294" t="s">
        <v>63</v>
      </c>
      <c r="C62" s="295" t="s">
        <v>577</v>
      </c>
      <c r="D62" s="294">
        <v>2</v>
      </c>
      <c r="E62" s="295" t="s">
        <v>578</v>
      </c>
      <c r="F62" s="294" t="s">
        <v>365</v>
      </c>
      <c r="G62" s="294" t="s">
        <v>549</v>
      </c>
      <c r="H62" s="294">
        <v>1</v>
      </c>
      <c r="I62" s="296" t="s">
        <v>579</v>
      </c>
      <c r="J62" s="294" t="s">
        <v>545</v>
      </c>
      <c r="K62" s="294" t="s">
        <v>545</v>
      </c>
    </row>
    <row r="63" spans="1:11" s="253" customFormat="1" ht="36.75" customHeight="1" x14ac:dyDescent="0.4">
      <c r="A63" s="294">
        <v>2</v>
      </c>
      <c r="B63" s="294" t="s">
        <v>87</v>
      </c>
      <c r="C63" s="295" t="s">
        <v>580</v>
      </c>
      <c r="D63" s="294">
        <v>2</v>
      </c>
      <c r="E63" s="295" t="s">
        <v>578</v>
      </c>
      <c r="F63" s="294" t="s">
        <v>547</v>
      </c>
      <c r="G63" s="294" t="s">
        <v>549</v>
      </c>
      <c r="H63" s="294">
        <v>1</v>
      </c>
      <c r="I63" s="296" t="s">
        <v>753</v>
      </c>
      <c r="J63" s="294" t="s">
        <v>545</v>
      </c>
      <c r="K63" s="294" t="s">
        <v>545</v>
      </c>
    </row>
    <row r="64" spans="1:11" s="253" customFormat="1" ht="36.75" customHeight="1" x14ac:dyDescent="0.4">
      <c r="A64" s="294">
        <v>3</v>
      </c>
      <c r="B64" s="294" t="s">
        <v>83</v>
      </c>
      <c r="C64" s="295" t="s">
        <v>577</v>
      </c>
      <c r="D64" s="294">
        <v>2</v>
      </c>
      <c r="E64" s="295" t="s">
        <v>578</v>
      </c>
      <c r="F64" s="294" t="s">
        <v>547</v>
      </c>
      <c r="G64" s="294" t="s">
        <v>543</v>
      </c>
      <c r="H64" s="294">
        <v>6</v>
      </c>
      <c r="I64" s="296" t="s">
        <v>579</v>
      </c>
      <c r="J64" s="294" t="s">
        <v>545</v>
      </c>
      <c r="K64" s="294" t="s">
        <v>545</v>
      </c>
    </row>
    <row r="65" spans="1:11" s="253" customFormat="1" ht="15" customHeight="1" x14ac:dyDescent="0.4">
      <c r="A65" s="241"/>
      <c r="B65" s="241"/>
      <c r="D65" s="241"/>
      <c r="F65" s="241"/>
      <c r="G65" s="241"/>
      <c r="H65" s="241"/>
      <c r="I65" s="254"/>
      <c r="J65" s="241"/>
      <c r="K65" s="241"/>
    </row>
    <row r="66" spans="1:11" ht="15" customHeight="1" x14ac:dyDescent="0.4">
      <c r="A66" s="255" t="s">
        <v>581</v>
      </c>
    </row>
    <row r="67" spans="1:11" x14ac:dyDescent="0.4">
      <c r="A67" s="255"/>
    </row>
    <row r="72" spans="1:11" s="247" customFormat="1" ht="30" customHeight="1" x14ac:dyDescent="0.4">
      <c r="A72" s="245" t="s">
        <v>582</v>
      </c>
      <c r="B72" s="246"/>
      <c r="D72" s="246"/>
      <c r="E72" s="248"/>
      <c r="F72" s="246"/>
      <c r="G72" s="246"/>
      <c r="H72" s="246"/>
      <c r="I72" s="249"/>
      <c r="J72" s="246"/>
      <c r="K72" s="246"/>
    </row>
    <row r="73" spans="1:11" s="241" customFormat="1" ht="48.75" customHeight="1" x14ac:dyDescent="0.4">
      <c r="A73" s="250" t="s">
        <v>205</v>
      </c>
      <c r="B73" s="250" t="s">
        <v>140</v>
      </c>
      <c r="C73" s="250" t="s">
        <v>138</v>
      </c>
      <c r="D73" s="251" t="s">
        <v>536</v>
      </c>
      <c r="E73" s="250" t="s">
        <v>537</v>
      </c>
      <c r="F73" s="250" t="s">
        <v>135</v>
      </c>
      <c r="G73" s="250" t="s">
        <v>136</v>
      </c>
      <c r="H73" s="250" t="s">
        <v>137</v>
      </c>
      <c r="I73" s="252" t="s">
        <v>538</v>
      </c>
      <c r="J73" s="251" t="s">
        <v>539</v>
      </c>
      <c r="K73" s="251" t="s">
        <v>540</v>
      </c>
    </row>
    <row r="74" spans="1:11" s="302" customFormat="1" ht="36.75" customHeight="1" x14ac:dyDescent="0.4">
      <c r="A74" s="294">
        <v>1</v>
      </c>
      <c r="B74" s="294" t="s">
        <v>42</v>
      </c>
      <c r="C74" s="424" t="s">
        <v>583</v>
      </c>
      <c r="D74" s="427">
        <v>2</v>
      </c>
      <c r="E74" s="430" t="s">
        <v>559</v>
      </c>
      <c r="F74" s="294" t="s">
        <v>365</v>
      </c>
      <c r="G74" s="294" t="s">
        <v>543</v>
      </c>
      <c r="H74" s="294">
        <v>1</v>
      </c>
      <c r="I74" s="296" t="s">
        <v>584</v>
      </c>
      <c r="J74" s="427" t="s">
        <v>545</v>
      </c>
      <c r="K74" s="427" t="s">
        <v>545</v>
      </c>
    </row>
    <row r="75" spans="1:11" s="302" customFormat="1" ht="36.75" customHeight="1" x14ac:dyDescent="0.4">
      <c r="A75" s="294">
        <v>2</v>
      </c>
      <c r="B75" s="294" t="s">
        <v>76</v>
      </c>
      <c r="C75" s="425"/>
      <c r="D75" s="428"/>
      <c r="E75" s="431"/>
      <c r="F75" s="294" t="s">
        <v>547</v>
      </c>
      <c r="G75" s="294" t="s">
        <v>543</v>
      </c>
      <c r="H75" s="294">
        <v>1</v>
      </c>
      <c r="I75" s="296" t="s">
        <v>584</v>
      </c>
      <c r="J75" s="428"/>
      <c r="K75" s="428"/>
    </row>
    <row r="76" spans="1:11" s="302" customFormat="1" ht="36.75" customHeight="1" x14ac:dyDescent="0.4">
      <c r="A76" s="294">
        <v>3</v>
      </c>
      <c r="B76" s="294" t="s">
        <v>727</v>
      </c>
      <c r="C76" s="425"/>
      <c r="D76" s="428"/>
      <c r="E76" s="431"/>
      <c r="F76" s="294" t="s">
        <v>547</v>
      </c>
      <c r="G76" s="294" t="s">
        <v>718</v>
      </c>
      <c r="H76" s="294">
        <v>3</v>
      </c>
      <c r="I76" s="296" t="s">
        <v>584</v>
      </c>
      <c r="J76" s="428"/>
      <c r="K76" s="428"/>
    </row>
    <row r="77" spans="1:11" s="302" customFormat="1" ht="36.75" customHeight="1" x14ac:dyDescent="0.4">
      <c r="A77" s="294">
        <v>4</v>
      </c>
      <c r="B77" s="294" t="s">
        <v>49</v>
      </c>
      <c r="C77" s="425"/>
      <c r="D77" s="428"/>
      <c r="E77" s="431"/>
      <c r="F77" s="294" t="s">
        <v>365</v>
      </c>
      <c r="G77" s="294" t="s">
        <v>543</v>
      </c>
      <c r="H77" s="294">
        <v>3</v>
      </c>
      <c r="I77" s="296" t="s">
        <v>584</v>
      </c>
      <c r="J77" s="428"/>
      <c r="K77" s="428"/>
    </row>
    <row r="78" spans="1:11" s="302" customFormat="1" ht="36.75" customHeight="1" x14ac:dyDescent="0.4">
      <c r="A78" s="294">
        <v>5</v>
      </c>
      <c r="B78" s="294" t="s">
        <v>52</v>
      </c>
      <c r="C78" s="425"/>
      <c r="D78" s="428"/>
      <c r="E78" s="431"/>
      <c r="F78" s="294" t="s">
        <v>365</v>
      </c>
      <c r="G78" s="294" t="s">
        <v>543</v>
      </c>
      <c r="H78" s="294">
        <v>4</v>
      </c>
      <c r="I78" s="296" t="s">
        <v>584</v>
      </c>
      <c r="J78" s="428"/>
      <c r="K78" s="428"/>
    </row>
    <row r="79" spans="1:11" s="302" customFormat="1" ht="36.75" customHeight="1" x14ac:dyDescent="0.4">
      <c r="A79" s="294">
        <v>6</v>
      </c>
      <c r="B79" s="294" t="s">
        <v>72</v>
      </c>
      <c r="C79" s="426"/>
      <c r="D79" s="429"/>
      <c r="E79" s="432"/>
      <c r="F79" s="294" t="s">
        <v>365</v>
      </c>
      <c r="G79" s="294" t="s">
        <v>549</v>
      </c>
      <c r="H79" s="294">
        <v>5</v>
      </c>
      <c r="I79" s="296" t="s">
        <v>584</v>
      </c>
      <c r="J79" s="429"/>
      <c r="K79" s="429"/>
    </row>
    <row r="80" spans="1:11" s="253" customFormat="1" ht="15" customHeight="1" x14ac:dyDescent="0.4">
      <c r="A80" s="241"/>
      <c r="B80" s="241"/>
      <c r="D80" s="241"/>
      <c r="E80" s="256"/>
      <c r="F80" s="241"/>
      <c r="G80" s="241"/>
      <c r="H80" s="241"/>
      <c r="I80" s="254"/>
      <c r="J80" s="241"/>
      <c r="K80" s="241"/>
    </row>
    <row r="81" spans="1:11" ht="15" customHeight="1" x14ac:dyDescent="0.4">
      <c r="A81" s="255" t="s">
        <v>585</v>
      </c>
    </row>
    <row r="83" spans="1:11" s="247" customFormat="1" ht="30" customHeight="1" x14ac:dyDescent="0.4">
      <c r="A83" s="245" t="s">
        <v>586</v>
      </c>
      <c r="B83" s="246"/>
      <c r="D83" s="246"/>
      <c r="E83" s="248"/>
      <c r="F83" s="246"/>
      <c r="G83" s="246"/>
      <c r="H83" s="246"/>
      <c r="I83" s="249"/>
      <c r="J83" s="246"/>
      <c r="K83" s="246"/>
    </row>
    <row r="84" spans="1:11" s="241" customFormat="1" ht="48.75" customHeight="1" x14ac:dyDescent="0.4">
      <c r="A84" s="250" t="s">
        <v>205</v>
      </c>
      <c r="B84" s="250" t="s">
        <v>140</v>
      </c>
      <c r="C84" s="250" t="s">
        <v>138</v>
      </c>
      <c r="D84" s="251" t="s">
        <v>536</v>
      </c>
      <c r="E84" s="250" t="s">
        <v>537</v>
      </c>
      <c r="F84" s="250" t="s">
        <v>135</v>
      </c>
      <c r="G84" s="250" t="s">
        <v>136</v>
      </c>
      <c r="H84" s="250" t="s">
        <v>137</v>
      </c>
      <c r="I84" s="252" t="s">
        <v>538</v>
      </c>
      <c r="J84" s="251" t="s">
        <v>539</v>
      </c>
      <c r="K84" s="251" t="s">
        <v>540</v>
      </c>
    </row>
    <row r="85" spans="1:11" s="302" customFormat="1" ht="36.75" customHeight="1" x14ac:dyDescent="0.4">
      <c r="A85" s="297">
        <v>1</v>
      </c>
      <c r="B85" s="297" t="s">
        <v>101</v>
      </c>
      <c r="C85" s="301" t="s">
        <v>587</v>
      </c>
      <c r="D85" s="297">
        <v>4</v>
      </c>
      <c r="E85" s="297" t="s">
        <v>559</v>
      </c>
      <c r="F85" s="297" t="s">
        <v>370</v>
      </c>
      <c r="G85" s="297" t="s">
        <v>543</v>
      </c>
      <c r="H85" s="297">
        <v>1</v>
      </c>
      <c r="I85" s="303" t="s">
        <v>588</v>
      </c>
      <c r="J85" s="297" t="s">
        <v>545</v>
      </c>
      <c r="K85" s="297" t="s">
        <v>545</v>
      </c>
    </row>
    <row r="86" spans="1:11" s="302" customFormat="1" ht="36.75" customHeight="1" x14ac:dyDescent="0.4">
      <c r="A86" s="297">
        <v>2</v>
      </c>
      <c r="B86" s="297" t="s">
        <v>104</v>
      </c>
      <c r="C86" s="301" t="s">
        <v>589</v>
      </c>
      <c r="D86" s="297">
        <v>4</v>
      </c>
      <c r="E86" s="297" t="s">
        <v>567</v>
      </c>
      <c r="F86" s="297" t="s">
        <v>370</v>
      </c>
      <c r="G86" s="297" t="s">
        <v>543</v>
      </c>
      <c r="H86" s="297">
        <v>2</v>
      </c>
      <c r="I86" s="303" t="s">
        <v>590</v>
      </c>
      <c r="J86" s="297" t="s">
        <v>545</v>
      </c>
      <c r="K86" s="297" t="s">
        <v>545</v>
      </c>
    </row>
    <row r="87" spans="1:11" s="302" customFormat="1" ht="36.75" customHeight="1" x14ac:dyDescent="0.4">
      <c r="A87" s="297">
        <v>3</v>
      </c>
      <c r="B87" s="297" t="s">
        <v>105</v>
      </c>
      <c r="C87" s="301" t="s">
        <v>591</v>
      </c>
      <c r="D87" s="297">
        <v>4</v>
      </c>
      <c r="E87" s="297" t="s">
        <v>567</v>
      </c>
      <c r="F87" s="297" t="s">
        <v>370</v>
      </c>
      <c r="G87" s="297" t="s">
        <v>543</v>
      </c>
      <c r="H87" s="297">
        <v>2</v>
      </c>
      <c r="I87" s="303" t="s">
        <v>592</v>
      </c>
      <c r="J87" s="297" t="s">
        <v>545</v>
      </c>
      <c r="K87" s="297" t="s">
        <v>545</v>
      </c>
    </row>
    <row r="88" spans="1:11" s="302" customFormat="1" ht="36.75" customHeight="1" x14ac:dyDescent="0.4">
      <c r="A88" s="297">
        <v>4</v>
      </c>
      <c r="B88" s="297" t="s">
        <v>108</v>
      </c>
      <c r="C88" s="301" t="s">
        <v>593</v>
      </c>
      <c r="D88" s="297">
        <v>4</v>
      </c>
      <c r="E88" s="297" t="s">
        <v>594</v>
      </c>
      <c r="F88" s="297" t="s">
        <v>370</v>
      </c>
      <c r="G88" s="297" t="s">
        <v>543</v>
      </c>
      <c r="H88" s="297">
        <v>3</v>
      </c>
      <c r="I88" s="303" t="s">
        <v>595</v>
      </c>
      <c r="J88" s="297" t="s">
        <v>545</v>
      </c>
      <c r="K88" s="297" t="s">
        <v>545</v>
      </c>
    </row>
    <row r="89" spans="1:11" s="302" customFormat="1" ht="36.75" customHeight="1" x14ac:dyDescent="0.4">
      <c r="A89" s="297">
        <v>5</v>
      </c>
      <c r="B89" s="297" t="s">
        <v>112</v>
      </c>
      <c r="C89" s="301" t="s">
        <v>591</v>
      </c>
      <c r="D89" s="297">
        <v>4</v>
      </c>
      <c r="E89" s="297" t="s">
        <v>567</v>
      </c>
      <c r="F89" s="297" t="s">
        <v>370</v>
      </c>
      <c r="G89" s="297" t="s">
        <v>543</v>
      </c>
      <c r="H89" s="297">
        <v>4</v>
      </c>
      <c r="I89" s="303" t="s">
        <v>592</v>
      </c>
      <c r="J89" s="297" t="s">
        <v>545</v>
      </c>
      <c r="K89" s="297" t="s">
        <v>545</v>
      </c>
    </row>
    <row r="90" spans="1:11" s="302" customFormat="1" ht="36.75" customHeight="1" x14ac:dyDescent="0.4">
      <c r="A90" s="297">
        <v>6</v>
      </c>
      <c r="B90" s="297" t="s">
        <v>114</v>
      </c>
      <c r="C90" s="301" t="s">
        <v>587</v>
      </c>
      <c r="D90" s="297">
        <v>4</v>
      </c>
      <c r="E90" s="297" t="s">
        <v>559</v>
      </c>
      <c r="F90" s="297" t="s">
        <v>370</v>
      </c>
      <c r="G90" s="297" t="s">
        <v>543</v>
      </c>
      <c r="H90" s="297">
        <v>5</v>
      </c>
      <c r="I90" s="303" t="s">
        <v>588</v>
      </c>
      <c r="J90" s="297" t="s">
        <v>545</v>
      </c>
      <c r="K90" s="297" t="s">
        <v>545</v>
      </c>
    </row>
    <row r="91" spans="1:11" s="302" customFormat="1" ht="36.75" customHeight="1" x14ac:dyDescent="0.4">
      <c r="A91" s="297">
        <v>7</v>
      </c>
      <c r="B91" s="297" t="s">
        <v>67</v>
      </c>
      <c r="C91" s="301" t="s">
        <v>596</v>
      </c>
      <c r="D91" s="297">
        <v>2</v>
      </c>
      <c r="E91" s="297" t="s">
        <v>567</v>
      </c>
      <c r="F91" s="297" t="s">
        <v>365</v>
      </c>
      <c r="G91" s="297" t="s">
        <v>549</v>
      </c>
      <c r="H91" s="297">
        <v>2</v>
      </c>
      <c r="I91" s="303" t="s">
        <v>597</v>
      </c>
      <c r="J91" s="297" t="s">
        <v>545</v>
      </c>
      <c r="K91" s="297" t="s">
        <v>545</v>
      </c>
    </row>
    <row r="92" spans="1:11" s="302" customFormat="1" ht="36.75" customHeight="1" x14ac:dyDescent="0.4">
      <c r="A92" s="297">
        <v>8</v>
      </c>
      <c r="B92" s="297" t="s">
        <v>91</v>
      </c>
      <c r="C92" s="301" t="s">
        <v>596</v>
      </c>
      <c r="D92" s="297">
        <v>2</v>
      </c>
      <c r="E92" s="297" t="s">
        <v>567</v>
      </c>
      <c r="F92" s="297" t="s">
        <v>547</v>
      </c>
      <c r="G92" s="297" t="s">
        <v>549</v>
      </c>
      <c r="H92" s="297">
        <v>2</v>
      </c>
      <c r="I92" s="303" t="s">
        <v>597</v>
      </c>
      <c r="J92" s="297" t="s">
        <v>545</v>
      </c>
      <c r="K92" s="297" t="s">
        <v>545</v>
      </c>
    </row>
    <row r="93" spans="1:11" s="302" customFormat="1" ht="36.75" customHeight="1" x14ac:dyDescent="0.4">
      <c r="A93" s="297">
        <v>9</v>
      </c>
      <c r="B93" s="297" t="s">
        <v>735</v>
      </c>
      <c r="C93" s="301" t="s">
        <v>598</v>
      </c>
      <c r="D93" s="297">
        <v>4</v>
      </c>
      <c r="E93" s="297" t="s">
        <v>599</v>
      </c>
      <c r="F93" s="297" t="s">
        <v>370</v>
      </c>
      <c r="G93" s="297" t="s">
        <v>549</v>
      </c>
      <c r="H93" s="297">
        <v>2</v>
      </c>
      <c r="I93" s="303" t="s">
        <v>600</v>
      </c>
      <c r="J93" s="297" t="s">
        <v>545</v>
      </c>
      <c r="K93" s="297" t="s">
        <v>545</v>
      </c>
    </row>
    <row r="94" spans="1:11" s="302" customFormat="1" ht="36.75" customHeight="1" x14ac:dyDescent="0.4">
      <c r="A94" s="297">
        <v>10</v>
      </c>
      <c r="B94" s="297" t="s">
        <v>118</v>
      </c>
      <c r="C94" s="301" t="s">
        <v>587</v>
      </c>
      <c r="D94" s="297">
        <v>4</v>
      </c>
      <c r="E94" s="297" t="s">
        <v>559</v>
      </c>
      <c r="F94" s="297" t="s">
        <v>370</v>
      </c>
      <c r="G94" s="297" t="s">
        <v>549</v>
      </c>
      <c r="H94" s="297">
        <v>3</v>
      </c>
      <c r="I94" s="303" t="s">
        <v>588</v>
      </c>
      <c r="J94" s="297" t="s">
        <v>545</v>
      </c>
      <c r="K94" s="297" t="s">
        <v>545</v>
      </c>
    </row>
    <row r="95" spans="1:11" s="302" customFormat="1" ht="45" customHeight="1" x14ac:dyDescent="0.4">
      <c r="A95" s="297">
        <v>11</v>
      </c>
      <c r="B95" s="297" t="s">
        <v>69</v>
      </c>
      <c r="C95" s="301" t="s">
        <v>601</v>
      </c>
      <c r="D95" s="297">
        <v>2</v>
      </c>
      <c r="E95" s="297" t="s">
        <v>594</v>
      </c>
      <c r="F95" s="297" t="s">
        <v>365</v>
      </c>
      <c r="G95" s="297" t="s">
        <v>549</v>
      </c>
      <c r="H95" s="297">
        <v>3</v>
      </c>
      <c r="I95" s="303" t="s">
        <v>602</v>
      </c>
      <c r="J95" s="297" t="s">
        <v>545</v>
      </c>
      <c r="K95" s="297" t="s">
        <v>545</v>
      </c>
    </row>
    <row r="96" spans="1:11" s="302" customFormat="1" ht="45" customHeight="1" x14ac:dyDescent="0.4">
      <c r="A96" s="297">
        <v>12</v>
      </c>
      <c r="B96" s="297" t="s">
        <v>95</v>
      </c>
      <c r="C96" s="301" t="s">
        <v>601</v>
      </c>
      <c r="D96" s="297">
        <v>2</v>
      </c>
      <c r="E96" s="297" t="s">
        <v>594</v>
      </c>
      <c r="F96" s="297" t="s">
        <v>547</v>
      </c>
      <c r="G96" s="297" t="s">
        <v>549</v>
      </c>
      <c r="H96" s="297">
        <v>3</v>
      </c>
      <c r="I96" s="303" t="s">
        <v>602</v>
      </c>
      <c r="J96" s="297" t="s">
        <v>545</v>
      </c>
      <c r="K96" s="297" t="s">
        <v>545</v>
      </c>
    </row>
    <row r="97" spans="1:11" s="302" customFormat="1" ht="45" customHeight="1" x14ac:dyDescent="0.4">
      <c r="A97" s="297">
        <v>13</v>
      </c>
      <c r="B97" s="297" t="s">
        <v>125</v>
      </c>
      <c r="C97" s="301" t="s">
        <v>604</v>
      </c>
      <c r="D97" s="297">
        <v>2</v>
      </c>
      <c r="E97" s="297" t="s">
        <v>599</v>
      </c>
      <c r="F97" s="297" t="s">
        <v>370</v>
      </c>
      <c r="G97" s="297" t="s">
        <v>603</v>
      </c>
      <c r="H97" s="297">
        <v>2</v>
      </c>
      <c r="I97" s="303" t="s">
        <v>605</v>
      </c>
      <c r="J97" s="297" t="s">
        <v>545</v>
      </c>
      <c r="K97" s="297" t="s">
        <v>545</v>
      </c>
    </row>
    <row r="98" spans="1:11" s="302" customFormat="1" ht="15" customHeight="1" x14ac:dyDescent="0.4">
      <c r="A98" s="304"/>
      <c r="B98" s="304"/>
      <c r="C98" s="305"/>
      <c r="D98" s="304"/>
      <c r="E98" s="304"/>
      <c r="F98" s="304"/>
      <c r="G98" s="304"/>
      <c r="H98" s="304"/>
      <c r="I98" s="312"/>
      <c r="J98" s="304"/>
      <c r="K98" s="304"/>
    </row>
    <row r="99" spans="1:11" s="310" customFormat="1" ht="15" customHeight="1" x14ac:dyDescent="0.4">
      <c r="A99" s="308" t="s">
        <v>606</v>
      </c>
      <c r="B99" s="309"/>
      <c r="D99" s="309"/>
      <c r="E99" s="306"/>
      <c r="F99" s="309"/>
      <c r="G99" s="309"/>
      <c r="H99" s="309"/>
      <c r="I99" s="311"/>
      <c r="J99" s="309"/>
      <c r="K99" s="309"/>
    </row>
    <row r="100" spans="1:11" s="310" customFormat="1" ht="14.25" customHeight="1" x14ac:dyDescent="0.4">
      <c r="A100" s="309"/>
      <c r="B100" s="309"/>
      <c r="D100" s="309"/>
      <c r="E100" s="306"/>
      <c r="F100" s="309"/>
      <c r="G100" s="309"/>
      <c r="H100" s="309"/>
      <c r="I100" s="311"/>
      <c r="J100" s="309"/>
      <c r="K100" s="309"/>
    </row>
    <row r="101" spans="1:11" s="315" customFormat="1" ht="30" customHeight="1" x14ac:dyDescent="0.4">
      <c r="A101" s="313" t="s">
        <v>607</v>
      </c>
      <c r="B101" s="314"/>
      <c r="D101" s="314"/>
      <c r="E101" s="316"/>
      <c r="F101" s="314"/>
      <c r="G101" s="314"/>
      <c r="H101" s="314"/>
      <c r="I101" s="317"/>
      <c r="J101" s="314"/>
      <c r="K101" s="314"/>
    </row>
    <row r="102" spans="1:11" s="306" customFormat="1" ht="48.75" customHeight="1" x14ac:dyDescent="0.4">
      <c r="A102" s="318" t="s">
        <v>205</v>
      </c>
      <c r="B102" s="318" t="s">
        <v>140</v>
      </c>
      <c r="C102" s="318" t="s">
        <v>138</v>
      </c>
      <c r="D102" s="319" t="s">
        <v>536</v>
      </c>
      <c r="E102" s="318" t="s">
        <v>537</v>
      </c>
      <c r="F102" s="318" t="s">
        <v>135</v>
      </c>
      <c r="G102" s="318" t="s">
        <v>136</v>
      </c>
      <c r="H102" s="318" t="s">
        <v>137</v>
      </c>
      <c r="I102" s="320" t="s">
        <v>538</v>
      </c>
      <c r="J102" s="319" t="s">
        <v>539</v>
      </c>
      <c r="K102" s="319" t="s">
        <v>540</v>
      </c>
    </row>
    <row r="103" spans="1:11" s="302" customFormat="1" ht="36.75" customHeight="1" x14ac:dyDescent="0.4">
      <c r="A103" s="297">
        <v>1</v>
      </c>
      <c r="B103" s="297" t="s">
        <v>756</v>
      </c>
      <c r="C103" s="301" t="s">
        <v>608</v>
      </c>
      <c r="D103" s="297">
        <v>2</v>
      </c>
      <c r="E103" s="297" t="s">
        <v>567</v>
      </c>
      <c r="F103" s="297" t="s">
        <v>365</v>
      </c>
      <c r="G103" s="297" t="s">
        <v>543</v>
      </c>
      <c r="H103" s="297">
        <v>3</v>
      </c>
      <c r="I103" s="303" t="s">
        <v>609</v>
      </c>
      <c r="J103" s="297" t="s">
        <v>561</v>
      </c>
      <c r="K103" s="297" t="s">
        <v>545</v>
      </c>
    </row>
    <row r="104" spans="1:11" s="302" customFormat="1" ht="36.75" customHeight="1" x14ac:dyDescent="0.4">
      <c r="A104" s="297">
        <v>2</v>
      </c>
      <c r="B104" s="297" t="s">
        <v>757</v>
      </c>
      <c r="C104" s="301" t="s">
        <v>608</v>
      </c>
      <c r="D104" s="297">
        <v>2</v>
      </c>
      <c r="E104" s="297" t="s">
        <v>567</v>
      </c>
      <c r="F104" s="297" t="s">
        <v>547</v>
      </c>
      <c r="G104" s="297" t="s">
        <v>543</v>
      </c>
      <c r="H104" s="297">
        <v>3</v>
      </c>
      <c r="I104" s="303" t="s">
        <v>609</v>
      </c>
      <c r="J104" s="297" t="s">
        <v>561</v>
      </c>
      <c r="K104" s="297" t="s">
        <v>545</v>
      </c>
    </row>
    <row r="105" spans="1:11" s="302" customFormat="1" ht="36.75" customHeight="1" x14ac:dyDescent="0.4">
      <c r="A105" s="297">
        <v>3</v>
      </c>
      <c r="B105" s="297" t="s">
        <v>610</v>
      </c>
      <c r="C105" s="301" t="s">
        <v>611</v>
      </c>
      <c r="D105" s="297">
        <v>2</v>
      </c>
      <c r="E105" s="297" t="s">
        <v>567</v>
      </c>
      <c r="F105" s="297" t="s">
        <v>547</v>
      </c>
      <c r="G105" s="297" t="s">
        <v>543</v>
      </c>
      <c r="H105" s="297">
        <v>5</v>
      </c>
      <c r="I105" s="303" t="s">
        <v>612</v>
      </c>
      <c r="J105" s="297" t="s">
        <v>561</v>
      </c>
      <c r="K105" s="297" t="s">
        <v>545</v>
      </c>
    </row>
    <row r="106" spans="1:11" s="302" customFormat="1" ht="36.75" customHeight="1" x14ac:dyDescent="0.4">
      <c r="A106" s="297">
        <v>4</v>
      </c>
      <c r="B106" s="297" t="s">
        <v>81</v>
      </c>
      <c r="C106" s="301" t="s">
        <v>613</v>
      </c>
      <c r="D106" s="297">
        <v>2</v>
      </c>
      <c r="E106" s="297" t="s">
        <v>567</v>
      </c>
      <c r="F106" s="297" t="s">
        <v>365</v>
      </c>
      <c r="G106" s="297" t="s">
        <v>614</v>
      </c>
      <c r="H106" s="297">
        <v>5</v>
      </c>
      <c r="I106" s="303" t="s">
        <v>612</v>
      </c>
      <c r="J106" s="297" t="s">
        <v>561</v>
      </c>
      <c r="K106" s="297" t="s">
        <v>545</v>
      </c>
    </row>
    <row r="107" spans="1:11" s="302" customFormat="1" ht="15" customHeight="1" x14ac:dyDescent="0.4">
      <c r="A107" s="304"/>
      <c r="B107" s="304"/>
      <c r="C107" s="305"/>
      <c r="D107" s="304"/>
      <c r="E107" s="304"/>
      <c r="F107" s="304"/>
      <c r="G107" s="304"/>
      <c r="H107" s="304"/>
      <c r="I107" s="312"/>
      <c r="J107" s="304"/>
      <c r="K107" s="304"/>
    </row>
    <row r="108" spans="1:11" s="310" customFormat="1" ht="15" customHeight="1" x14ac:dyDescent="0.4">
      <c r="A108" s="308" t="s">
        <v>615</v>
      </c>
      <c r="B108" s="309"/>
      <c r="D108" s="309"/>
      <c r="E108" s="306"/>
      <c r="F108" s="309"/>
      <c r="G108" s="309"/>
      <c r="H108" s="309"/>
      <c r="I108" s="311"/>
      <c r="J108" s="309"/>
      <c r="K108" s="309"/>
    </row>
    <row r="109" spans="1:11" s="310" customFormat="1" x14ac:dyDescent="0.4">
      <c r="A109" s="308"/>
      <c r="B109" s="309"/>
      <c r="D109" s="309"/>
      <c r="E109" s="306"/>
      <c r="F109" s="309"/>
      <c r="G109" s="309"/>
      <c r="H109" s="309"/>
      <c r="I109" s="311"/>
      <c r="J109" s="309"/>
      <c r="K109" s="309"/>
    </row>
    <row r="110" spans="1:11" ht="15" customHeight="1" x14ac:dyDescent="0.4">
      <c r="A110" s="258" t="s">
        <v>615</v>
      </c>
    </row>
    <row r="111" spans="1:11" x14ac:dyDescent="0.4">
      <c r="A111" s="258"/>
    </row>
    <row r="112" spans="1:11" s="247" customFormat="1" ht="30" customHeight="1" x14ac:dyDescent="0.4">
      <c r="A112" s="245" t="s">
        <v>616</v>
      </c>
      <c r="B112" s="246"/>
      <c r="D112" s="246"/>
      <c r="E112" s="248"/>
      <c r="F112" s="246"/>
      <c r="G112" s="246"/>
      <c r="H112" s="246"/>
      <c r="I112" s="249"/>
      <c r="J112" s="246"/>
      <c r="K112" s="246"/>
    </row>
    <row r="113" spans="1:12" s="241" customFormat="1" ht="48.75" customHeight="1" x14ac:dyDescent="0.4">
      <c r="A113" s="250" t="s">
        <v>205</v>
      </c>
      <c r="B113" s="250" t="s">
        <v>140</v>
      </c>
      <c r="C113" s="250" t="s">
        <v>138</v>
      </c>
      <c r="D113" s="251" t="s">
        <v>536</v>
      </c>
      <c r="E113" s="250" t="s">
        <v>537</v>
      </c>
      <c r="F113" s="250" t="s">
        <v>135</v>
      </c>
      <c r="G113" s="250" t="s">
        <v>136</v>
      </c>
      <c r="H113" s="250" t="s">
        <v>137</v>
      </c>
      <c r="I113" s="252" t="s">
        <v>538</v>
      </c>
      <c r="J113" s="251" t="s">
        <v>539</v>
      </c>
      <c r="K113" s="251" t="s">
        <v>540</v>
      </c>
    </row>
    <row r="114" spans="1:12" s="253" customFormat="1" ht="36.75" customHeight="1" x14ac:dyDescent="0.4">
      <c r="A114" s="294">
        <v>1</v>
      </c>
      <c r="B114" s="294" t="s">
        <v>728</v>
      </c>
      <c r="C114" s="295" t="s">
        <v>729</v>
      </c>
      <c r="D114" s="294">
        <v>2</v>
      </c>
      <c r="E114" s="297" t="s">
        <v>730</v>
      </c>
      <c r="F114" s="294" t="s">
        <v>365</v>
      </c>
      <c r="G114" s="294" t="s">
        <v>543</v>
      </c>
      <c r="H114" s="294">
        <v>2</v>
      </c>
      <c r="I114" s="303" t="s">
        <v>731</v>
      </c>
      <c r="J114" s="294" t="s">
        <v>617</v>
      </c>
      <c r="K114" s="294" t="s">
        <v>617</v>
      </c>
      <c r="L114" s="259"/>
    </row>
    <row r="115" spans="1:12" s="253" customFormat="1" ht="15" customHeight="1" x14ac:dyDescent="0.4">
      <c r="A115" s="241"/>
      <c r="B115" s="241"/>
      <c r="D115" s="241"/>
      <c r="E115" s="256"/>
      <c r="F115" s="241"/>
      <c r="G115" s="241"/>
      <c r="H115" s="241"/>
      <c r="I115" s="257"/>
      <c r="J115" s="241"/>
      <c r="K115" s="241"/>
      <c r="L115" s="259"/>
    </row>
    <row r="116" spans="1:12" ht="15" customHeight="1" x14ac:dyDescent="0.4">
      <c r="A116" s="258" t="s">
        <v>618</v>
      </c>
    </row>
    <row r="117" spans="1:12" x14ac:dyDescent="0.4">
      <c r="A117" s="258"/>
    </row>
    <row r="118" spans="1:12" x14ac:dyDescent="0.4">
      <c r="A118" s="258"/>
    </row>
    <row r="119" spans="1:12" x14ac:dyDescent="0.4">
      <c r="A119" s="258"/>
    </row>
    <row r="122" spans="1:12" s="247" customFormat="1" ht="30" customHeight="1" x14ac:dyDescent="0.4">
      <c r="A122" s="245" t="s">
        <v>619</v>
      </c>
      <c r="B122" s="246"/>
      <c r="D122" s="246"/>
      <c r="E122" s="248"/>
      <c r="F122" s="246"/>
      <c r="G122" s="246"/>
      <c r="H122" s="246"/>
      <c r="I122" s="249"/>
      <c r="J122" s="246"/>
      <c r="K122" s="246"/>
    </row>
    <row r="123" spans="1:12" s="241" customFormat="1" ht="48.75" customHeight="1" x14ac:dyDescent="0.4">
      <c r="A123" s="250" t="s">
        <v>205</v>
      </c>
      <c r="B123" s="250" t="s">
        <v>140</v>
      </c>
      <c r="C123" s="250" t="s">
        <v>138</v>
      </c>
      <c r="D123" s="251" t="s">
        <v>536</v>
      </c>
      <c r="E123" s="250" t="s">
        <v>537</v>
      </c>
      <c r="F123" s="250" t="s">
        <v>135</v>
      </c>
      <c r="G123" s="250" t="s">
        <v>136</v>
      </c>
      <c r="H123" s="250" t="s">
        <v>137</v>
      </c>
      <c r="I123" s="252" t="s">
        <v>538</v>
      </c>
      <c r="J123" s="251" t="s">
        <v>539</v>
      </c>
      <c r="K123" s="251" t="s">
        <v>540</v>
      </c>
    </row>
    <row r="124" spans="1:12" s="253" customFormat="1" ht="36.75" customHeight="1" x14ac:dyDescent="0.4">
      <c r="A124" s="294">
        <v>1</v>
      </c>
      <c r="B124" s="297" t="s">
        <v>109</v>
      </c>
      <c r="C124" s="295" t="s">
        <v>620</v>
      </c>
      <c r="D124" s="294">
        <v>4</v>
      </c>
      <c r="E124" s="297" t="s">
        <v>542</v>
      </c>
      <c r="F124" s="294" t="s">
        <v>370</v>
      </c>
      <c r="G124" s="294" t="s">
        <v>543</v>
      </c>
      <c r="H124" s="294">
        <v>3</v>
      </c>
      <c r="I124" s="296" t="s">
        <v>621</v>
      </c>
      <c r="J124" s="294" t="s">
        <v>545</v>
      </c>
      <c r="K124" s="294" t="s">
        <v>545</v>
      </c>
    </row>
    <row r="125" spans="1:12" s="253" customFormat="1" ht="36.75" customHeight="1" x14ac:dyDescent="0.4">
      <c r="A125" s="294">
        <v>2</v>
      </c>
      <c r="B125" s="297" t="s">
        <v>53</v>
      </c>
      <c r="C125" s="295" t="s">
        <v>622</v>
      </c>
      <c r="D125" s="294">
        <v>2</v>
      </c>
      <c r="E125" s="297" t="s">
        <v>559</v>
      </c>
      <c r="F125" s="294" t="s">
        <v>365</v>
      </c>
      <c r="G125" s="294" t="s">
        <v>543</v>
      </c>
      <c r="H125" s="294">
        <v>4</v>
      </c>
      <c r="I125" s="296" t="s">
        <v>623</v>
      </c>
      <c r="J125" s="294" t="s">
        <v>561</v>
      </c>
      <c r="K125" s="294" t="s">
        <v>545</v>
      </c>
    </row>
    <row r="126" spans="1:12" s="253" customFormat="1" ht="51" customHeight="1" x14ac:dyDescent="0.4">
      <c r="A126" s="294">
        <v>3</v>
      </c>
      <c r="B126" s="297" t="s">
        <v>128</v>
      </c>
      <c r="C126" s="295" t="s">
        <v>624</v>
      </c>
      <c r="D126" s="294">
        <v>2</v>
      </c>
      <c r="E126" s="297" t="s">
        <v>559</v>
      </c>
      <c r="F126" s="294" t="s">
        <v>370</v>
      </c>
      <c r="G126" s="294" t="s">
        <v>574</v>
      </c>
      <c r="H126" s="294">
        <v>4</v>
      </c>
      <c r="I126" s="296" t="s">
        <v>625</v>
      </c>
      <c r="J126" s="294" t="s">
        <v>561</v>
      </c>
      <c r="K126" s="294" t="s">
        <v>545</v>
      </c>
    </row>
    <row r="127" spans="1:12" s="253" customFormat="1" ht="15" customHeight="1" x14ac:dyDescent="0.4">
      <c r="A127" s="241"/>
      <c r="B127" s="256"/>
      <c r="D127" s="241"/>
      <c r="E127" s="256"/>
      <c r="F127" s="241"/>
      <c r="G127" s="241"/>
      <c r="H127" s="241"/>
      <c r="I127" s="254"/>
      <c r="J127" s="241"/>
      <c r="K127" s="241"/>
    </row>
    <row r="128" spans="1:12" ht="15" customHeight="1" x14ac:dyDescent="0.4">
      <c r="A128" s="255" t="s">
        <v>626</v>
      </c>
      <c r="B128" s="255"/>
    </row>
    <row r="129" spans="1:2" ht="15" customHeight="1" x14ac:dyDescent="0.4">
      <c r="A129" s="255" t="s">
        <v>627</v>
      </c>
      <c r="B129" s="255"/>
    </row>
    <row r="130" spans="1:2" ht="15" customHeight="1" x14ac:dyDescent="0.4">
      <c r="A130" s="255" t="s">
        <v>628</v>
      </c>
      <c r="B130" s="255"/>
    </row>
    <row r="131" spans="1:2" ht="15" customHeight="1" x14ac:dyDescent="0.4">
      <c r="A131" s="255" t="s">
        <v>629</v>
      </c>
      <c r="B131" s="255"/>
    </row>
    <row r="132" spans="1:2" ht="15" customHeight="1" x14ac:dyDescent="0.4">
      <c r="A132" s="255" t="s">
        <v>630</v>
      </c>
      <c r="B132" s="255"/>
    </row>
    <row r="133" spans="1:2" ht="15" customHeight="1" x14ac:dyDescent="0.4">
      <c r="A133" s="255" t="s">
        <v>628</v>
      </c>
      <c r="B133" s="255"/>
    </row>
    <row r="134" spans="1:2" ht="15" customHeight="1" x14ac:dyDescent="0.4">
      <c r="A134" s="255" t="s">
        <v>631</v>
      </c>
      <c r="B134" s="255"/>
    </row>
    <row r="135" spans="1:2" ht="15" customHeight="1" x14ac:dyDescent="0.4">
      <c r="A135" s="255" t="s">
        <v>632</v>
      </c>
      <c r="B135" s="255"/>
    </row>
    <row r="136" spans="1:2" x14ac:dyDescent="0.4">
      <c r="A136" s="255"/>
      <c r="B136" s="255"/>
    </row>
    <row r="137" spans="1:2" ht="60.75" customHeight="1" x14ac:dyDescent="0.4">
      <c r="A137" s="255"/>
      <c r="B137" s="255"/>
    </row>
    <row r="138" spans="1:2" x14ac:dyDescent="0.4">
      <c r="A138" s="255" t="s">
        <v>633</v>
      </c>
      <c r="B138" s="255"/>
    </row>
    <row r="139" spans="1:2" x14ac:dyDescent="0.4">
      <c r="A139" s="255"/>
      <c r="B139" s="255"/>
    </row>
  </sheetData>
  <sheetProtection algorithmName="SHA-512" hashValue="kk45+H5DTU37LkXhe4FeiPG777nky3722xyKSYFJCJSPTiPISJDtenRvRVKh2vBFNzU80c+cXS9+GOIv+zuhnA==" saltValue="HcKyFvwYk+1HwpYZ53fHPw==" spinCount="100000" sheet="1" objects="1" scenarios="1"/>
  <mergeCells count="52">
    <mergeCell ref="J54:J57"/>
    <mergeCell ref="K54:K57"/>
    <mergeCell ref="C74:C79"/>
    <mergeCell ref="D74:D79"/>
    <mergeCell ref="E74:E79"/>
    <mergeCell ref="J74:J79"/>
    <mergeCell ref="K74:K79"/>
    <mergeCell ref="C54:C57"/>
    <mergeCell ref="D54:D57"/>
    <mergeCell ref="E54:E57"/>
    <mergeCell ref="I54:I57"/>
    <mergeCell ref="K50:K53"/>
    <mergeCell ref="C43:C49"/>
    <mergeCell ref="D43:D49"/>
    <mergeCell ref="E43:E49"/>
    <mergeCell ref="I43:I49"/>
    <mergeCell ref="J43:J49"/>
    <mergeCell ref="K43:K49"/>
    <mergeCell ref="C50:C53"/>
    <mergeCell ref="D50:D53"/>
    <mergeCell ref="E50:E53"/>
    <mergeCell ref="I50:I53"/>
    <mergeCell ref="J50:J53"/>
    <mergeCell ref="K41:K42"/>
    <mergeCell ref="C39:C40"/>
    <mergeCell ref="D39:D40"/>
    <mergeCell ref="E39:E40"/>
    <mergeCell ref="I39:I40"/>
    <mergeCell ref="J39:J40"/>
    <mergeCell ref="K39:K40"/>
    <mergeCell ref="C41:C42"/>
    <mergeCell ref="D41:D42"/>
    <mergeCell ref="E41:E42"/>
    <mergeCell ref="I41:I42"/>
    <mergeCell ref="J41:J42"/>
    <mergeCell ref="K25:K30"/>
    <mergeCell ref="C32:C38"/>
    <mergeCell ref="D32:D38"/>
    <mergeCell ref="E32:E38"/>
    <mergeCell ref="I32:I38"/>
    <mergeCell ref="J32:J38"/>
    <mergeCell ref="K32:K38"/>
    <mergeCell ref="C25:C30"/>
    <mergeCell ref="D25:D30"/>
    <mergeCell ref="E25:E30"/>
    <mergeCell ref="I25:I30"/>
    <mergeCell ref="J25:J30"/>
    <mergeCell ref="I1:K1"/>
    <mergeCell ref="A2:K2"/>
    <mergeCell ref="G4:K4"/>
    <mergeCell ref="G8:K8"/>
    <mergeCell ref="G9:I9"/>
  </mergeCells>
  <phoneticPr fontId="1"/>
  <pageMargins left="0.70866141732283472" right="0.70866141732283472" top="0.74803149606299213" bottom="0.74803149606299213" header="0.31496062992125984" footer="0.31496062992125984"/>
  <pageSetup paperSize="9" scale="77" fitToHeight="0" orientation="portrait" r:id="rId1"/>
  <rowBreaks count="6" manualBreakCount="6">
    <brk id="22" max="10" man="1"/>
    <brk id="42" max="10" man="1"/>
    <brk id="59" max="10" man="1"/>
    <brk id="82" max="10" man="1"/>
    <brk id="100" max="10" man="1"/>
    <brk id="11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A0968-C83B-40CC-A6E1-6DD027E38B93}">
  <sheetPr codeName="Sheet4">
    <tabColor rgb="FFFF0000"/>
    <pageSetUpPr fitToPage="1"/>
  </sheetPr>
  <dimension ref="A1:CW38"/>
  <sheetViews>
    <sheetView showGridLines="0" zoomScale="115" zoomScaleNormal="115" workbookViewId="0">
      <selection sqref="A1:AI1"/>
    </sheetView>
  </sheetViews>
  <sheetFormatPr defaultRowHeight="18.75" x14ac:dyDescent="0.4"/>
  <cols>
    <col min="1" max="28" width="2.375" customWidth="1"/>
    <col min="29" max="35" width="2.125" customWidth="1"/>
    <col min="36" max="36" width="1.25" customWidth="1"/>
    <col min="37" max="38" width="2.375" customWidth="1"/>
    <col min="39" max="39" width="50.75" style="119" customWidth="1"/>
    <col min="40" max="40" width="15.125" customWidth="1"/>
    <col min="41" max="43" width="2.375" customWidth="1"/>
    <col min="44" max="44" width="3.375" customWidth="1"/>
    <col min="45" max="45" width="4.5" customWidth="1"/>
    <col min="46" max="46" width="20.75" customWidth="1"/>
    <col min="47" max="47" width="24" customWidth="1"/>
    <col min="48" max="48" width="2.375" customWidth="1"/>
    <col min="49" max="59" width="11.25" style="58" customWidth="1"/>
    <col min="60" max="61" width="2" style="58" customWidth="1"/>
    <col min="62" max="62" width="2.625" style="58" customWidth="1"/>
    <col min="63" max="64" width="2.375" style="58" customWidth="1"/>
    <col min="65" max="65" width="2.125" style="58" customWidth="1"/>
    <col min="66" max="66" width="1.875" style="58" customWidth="1"/>
    <col min="67" max="67" width="2.25" style="58" customWidth="1"/>
    <col min="68" max="72" width="11.25" style="58" customWidth="1"/>
    <col min="73" max="73" width="7.875" style="58" customWidth="1"/>
    <col min="74" max="95" width="9" style="58" customWidth="1"/>
    <col min="96" max="101" width="9" style="58"/>
  </cols>
  <sheetData>
    <row r="1" spans="1:39" ht="15.75" customHeight="1" x14ac:dyDescent="0.4">
      <c r="A1" s="443" t="s">
        <v>209</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row>
    <row r="2" spans="1:39" ht="27" customHeight="1" x14ac:dyDescent="0.4">
      <c r="A2" s="451" t="s">
        <v>665</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M2" s="441" t="s">
        <v>379</v>
      </c>
    </row>
    <row r="3" spans="1:39" ht="8.25" customHeight="1" thickBot="1" x14ac:dyDescent="0.45">
      <c r="X3" s="25"/>
      <c r="Y3" s="25"/>
      <c r="Z3" s="25"/>
      <c r="AA3" s="25"/>
      <c r="AB3" s="25"/>
      <c r="AC3" s="25"/>
      <c r="AD3" s="25"/>
      <c r="AE3" s="25"/>
      <c r="AF3" s="25"/>
      <c r="AG3" s="25"/>
      <c r="AH3" s="25"/>
      <c r="AI3" s="25"/>
      <c r="AM3" s="441"/>
    </row>
    <row r="4" spans="1:39" ht="18" customHeight="1" thickTop="1" x14ac:dyDescent="0.4">
      <c r="A4" s="434" t="s">
        <v>667</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C4" s="49" t="s">
        <v>205</v>
      </c>
      <c r="AD4" s="50"/>
      <c r="AE4" s="51"/>
      <c r="AF4" s="51"/>
      <c r="AG4" s="51"/>
      <c r="AH4" s="51"/>
      <c r="AI4" s="52"/>
      <c r="AM4" s="441"/>
    </row>
    <row r="5" spans="1:39" ht="20.25" customHeight="1" thickBot="1" x14ac:dyDescent="0.45">
      <c r="A5" s="115" t="s">
        <v>191</v>
      </c>
      <c r="B5" s="48"/>
      <c r="C5" s="48"/>
      <c r="D5" s="48"/>
      <c r="E5" s="48"/>
      <c r="F5" s="48"/>
      <c r="G5" s="48"/>
      <c r="H5" s="48"/>
      <c r="I5" s="48"/>
      <c r="J5" s="48"/>
      <c r="K5" s="48"/>
      <c r="L5" s="24"/>
      <c r="M5" s="24"/>
      <c r="N5" s="24"/>
      <c r="O5" s="24"/>
      <c r="P5" s="24"/>
      <c r="AC5" s="444" t="s">
        <v>206</v>
      </c>
      <c r="AD5" s="445"/>
      <c r="AE5" s="445"/>
      <c r="AF5" s="445"/>
      <c r="AG5" s="445"/>
      <c r="AH5" s="445"/>
      <c r="AI5" s="446"/>
      <c r="AM5" s="441"/>
    </row>
    <row r="6" spans="1:39" ht="22.5" customHeight="1" thickTop="1" thickBot="1" x14ac:dyDescent="0.45">
      <c r="A6" s="471" t="s">
        <v>0</v>
      </c>
      <c r="B6" s="472"/>
      <c r="C6" s="472"/>
      <c r="D6" s="472"/>
      <c r="E6" s="472"/>
      <c r="F6" s="473"/>
      <c r="G6" s="541"/>
      <c r="H6" s="542"/>
      <c r="I6" s="542"/>
      <c r="J6" s="542"/>
      <c r="K6" s="542"/>
      <c r="L6" s="542"/>
      <c r="M6" s="542"/>
      <c r="N6" s="542"/>
      <c r="O6" s="542"/>
      <c r="P6" s="542"/>
      <c r="Q6" s="542"/>
      <c r="R6" s="542"/>
      <c r="S6" s="542"/>
      <c r="T6" s="542"/>
      <c r="U6" s="542"/>
      <c r="V6" s="542"/>
      <c r="W6" s="542"/>
      <c r="X6" s="542"/>
      <c r="Y6" s="542"/>
      <c r="Z6" s="542"/>
      <c r="AA6" s="543"/>
    </row>
    <row r="7" spans="1:39" ht="33.75" customHeight="1" x14ac:dyDescent="0.4">
      <c r="A7" s="463" t="s">
        <v>1</v>
      </c>
      <c r="B7" s="464"/>
      <c r="C7" s="464"/>
      <c r="D7" s="464"/>
      <c r="E7" s="464"/>
      <c r="F7" s="465"/>
      <c r="G7" s="544"/>
      <c r="H7" s="545"/>
      <c r="I7" s="545"/>
      <c r="J7" s="545"/>
      <c r="K7" s="545"/>
      <c r="L7" s="545"/>
      <c r="M7" s="545"/>
      <c r="N7" s="545"/>
      <c r="O7" s="545"/>
      <c r="P7" s="545"/>
      <c r="Q7" s="545"/>
      <c r="R7" s="545"/>
      <c r="S7" s="545"/>
      <c r="T7" s="545"/>
      <c r="U7" s="545"/>
      <c r="V7" s="545"/>
      <c r="W7" s="545"/>
      <c r="X7" s="545"/>
      <c r="Y7" s="545"/>
      <c r="Z7" s="545"/>
      <c r="AA7" s="546"/>
      <c r="AC7" s="527" t="s">
        <v>207</v>
      </c>
      <c r="AD7" s="528"/>
      <c r="AE7" s="528"/>
      <c r="AF7" s="528"/>
      <c r="AG7" s="528"/>
      <c r="AH7" s="528"/>
      <c r="AI7" s="529"/>
      <c r="AM7" s="441" t="s">
        <v>349</v>
      </c>
    </row>
    <row r="8" spans="1:39" ht="25.5" customHeight="1" x14ac:dyDescent="0.4">
      <c r="A8" s="474" t="s">
        <v>2</v>
      </c>
      <c r="B8" s="475"/>
      <c r="C8" s="475"/>
      <c r="D8" s="475"/>
      <c r="E8" s="475"/>
      <c r="F8" s="476"/>
      <c r="G8" s="436" t="s">
        <v>319</v>
      </c>
      <c r="H8" s="436"/>
      <c r="I8" s="452"/>
      <c r="J8" s="452"/>
      <c r="K8" s="106" t="s">
        <v>10</v>
      </c>
      <c r="L8" s="452"/>
      <c r="M8" s="452"/>
      <c r="N8" s="106" t="s">
        <v>11</v>
      </c>
      <c r="O8" s="452"/>
      <c r="P8" s="452"/>
      <c r="Q8" s="106" t="s">
        <v>12</v>
      </c>
      <c r="R8" s="459" t="s">
        <v>192</v>
      </c>
      <c r="S8" s="459"/>
      <c r="T8" s="459"/>
      <c r="U8" s="459"/>
      <c r="V8" s="459"/>
      <c r="W8" s="459"/>
      <c r="X8" s="452"/>
      <c r="Y8" s="452"/>
      <c r="Z8" s="107" t="s">
        <v>13</v>
      </c>
      <c r="AA8" s="31"/>
      <c r="AC8" s="41"/>
      <c r="AD8" s="42"/>
      <c r="AE8" s="42"/>
      <c r="AF8" s="42"/>
      <c r="AG8" s="42"/>
      <c r="AH8" s="42"/>
      <c r="AI8" s="39"/>
      <c r="AM8" s="441"/>
    </row>
    <row r="9" spans="1:39" ht="22.5" customHeight="1" x14ac:dyDescent="0.15">
      <c r="A9" s="477" t="s">
        <v>3</v>
      </c>
      <c r="B9" s="478"/>
      <c r="C9" s="478"/>
      <c r="D9" s="478"/>
      <c r="E9" s="478"/>
      <c r="F9" s="479"/>
      <c r="G9" s="108" t="s">
        <v>4</v>
      </c>
      <c r="H9" s="109" t="s">
        <v>16</v>
      </c>
      <c r="I9" s="524"/>
      <c r="J9" s="524"/>
      <c r="K9" s="524"/>
      <c r="L9" s="109" t="s">
        <v>5</v>
      </c>
      <c r="M9" s="524"/>
      <c r="N9" s="524"/>
      <c r="O9" s="524"/>
      <c r="P9" s="524"/>
      <c r="Q9" s="109" t="s">
        <v>6</v>
      </c>
      <c r="R9" s="46"/>
      <c r="S9" s="46"/>
      <c r="T9" s="46"/>
      <c r="U9" s="46"/>
      <c r="V9" s="46"/>
      <c r="W9" s="46"/>
      <c r="X9" s="46"/>
      <c r="Y9" s="46"/>
      <c r="Z9" s="46"/>
      <c r="AA9" s="47"/>
      <c r="AC9" s="41"/>
      <c r="AD9" s="43" t="s">
        <v>391</v>
      </c>
      <c r="AE9" s="44"/>
      <c r="AF9" s="42"/>
      <c r="AG9" s="42"/>
      <c r="AH9" s="42"/>
      <c r="AI9" s="39"/>
      <c r="AM9" s="441"/>
    </row>
    <row r="10" spans="1:39" ht="22.5" customHeight="1" x14ac:dyDescent="0.4">
      <c r="A10" s="460"/>
      <c r="B10" s="461"/>
      <c r="C10" s="461"/>
      <c r="D10" s="461"/>
      <c r="E10" s="461"/>
      <c r="F10" s="462"/>
      <c r="G10" s="532"/>
      <c r="H10" s="533"/>
      <c r="I10" s="533"/>
      <c r="J10" s="533"/>
      <c r="K10" s="533"/>
      <c r="L10" s="533"/>
      <c r="M10" s="533"/>
      <c r="N10" s="533"/>
      <c r="O10" s="533"/>
      <c r="P10" s="533"/>
      <c r="Q10" s="533"/>
      <c r="R10" s="533"/>
      <c r="S10" s="533"/>
      <c r="T10" s="533"/>
      <c r="U10" s="533"/>
      <c r="V10" s="533"/>
      <c r="W10" s="533"/>
      <c r="X10" s="533"/>
      <c r="Y10" s="533"/>
      <c r="Z10" s="533"/>
      <c r="AA10" s="534"/>
      <c r="AC10" s="41"/>
      <c r="AD10" s="530" t="s">
        <v>392</v>
      </c>
      <c r="AE10" s="530"/>
      <c r="AF10" s="530"/>
      <c r="AG10" s="530"/>
      <c r="AH10" s="530"/>
      <c r="AI10" s="531"/>
    </row>
    <row r="11" spans="1:39" ht="22.5" customHeight="1" x14ac:dyDescent="0.4">
      <c r="A11" s="463"/>
      <c r="B11" s="464"/>
      <c r="C11" s="464"/>
      <c r="D11" s="464"/>
      <c r="E11" s="464"/>
      <c r="F11" s="465"/>
      <c r="G11" s="535"/>
      <c r="H11" s="536"/>
      <c r="I11" s="536"/>
      <c r="J11" s="536"/>
      <c r="K11" s="536"/>
      <c r="L11" s="536"/>
      <c r="M11" s="536"/>
      <c r="N11" s="536"/>
      <c r="O11" s="536"/>
      <c r="P11" s="536"/>
      <c r="Q11" s="536"/>
      <c r="R11" s="536"/>
      <c r="S11" s="536"/>
      <c r="T11" s="536"/>
      <c r="U11" s="536"/>
      <c r="V11" s="536"/>
      <c r="W11" s="536"/>
      <c r="X11" s="536"/>
      <c r="Y11" s="536"/>
      <c r="Z11" s="536"/>
      <c r="AA11" s="537"/>
      <c r="AC11" s="26"/>
      <c r="AI11" s="27"/>
    </row>
    <row r="12" spans="1:39" ht="22.5" customHeight="1" thickBot="1" x14ac:dyDescent="0.45">
      <c r="A12" s="477" t="s">
        <v>7</v>
      </c>
      <c r="B12" s="478"/>
      <c r="C12" s="478"/>
      <c r="D12" s="478"/>
      <c r="E12" s="478"/>
      <c r="F12" s="479"/>
      <c r="G12" s="547" t="s">
        <v>8</v>
      </c>
      <c r="H12" s="548"/>
      <c r="I12" s="549"/>
      <c r="J12" s="489"/>
      <c r="K12" s="489"/>
      <c r="L12" s="489"/>
      <c r="M12" s="489"/>
      <c r="N12" s="489"/>
      <c r="O12" s="110" t="s">
        <v>199</v>
      </c>
      <c r="P12" s="489"/>
      <c r="Q12" s="489"/>
      <c r="R12" s="489"/>
      <c r="S12" s="489"/>
      <c r="T12" s="489"/>
      <c r="U12" s="110" t="s">
        <v>199</v>
      </c>
      <c r="V12" s="489"/>
      <c r="W12" s="489"/>
      <c r="X12" s="489"/>
      <c r="Y12" s="489"/>
      <c r="Z12" s="489"/>
      <c r="AA12" s="32"/>
      <c r="AC12" s="28"/>
      <c r="AD12" s="29"/>
      <c r="AE12" s="29"/>
      <c r="AF12" s="29"/>
      <c r="AG12" s="29"/>
      <c r="AH12" s="29"/>
      <c r="AI12" s="30"/>
    </row>
    <row r="13" spans="1:39" ht="22.5" customHeight="1" x14ac:dyDescent="0.4">
      <c r="A13" s="463"/>
      <c r="B13" s="464"/>
      <c r="C13" s="464"/>
      <c r="D13" s="464"/>
      <c r="E13" s="464"/>
      <c r="F13" s="465"/>
      <c r="G13" s="550" t="s">
        <v>9</v>
      </c>
      <c r="H13" s="551"/>
      <c r="I13" s="552"/>
      <c r="J13" s="490"/>
      <c r="K13" s="490"/>
      <c r="L13" s="490"/>
      <c r="M13" s="490"/>
      <c r="N13" s="490"/>
      <c r="O13" s="111" t="s">
        <v>199</v>
      </c>
      <c r="P13" s="490"/>
      <c r="Q13" s="490"/>
      <c r="R13" s="490"/>
      <c r="S13" s="490"/>
      <c r="T13" s="490"/>
      <c r="U13" s="111" t="s">
        <v>199</v>
      </c>
      <c r="V13" s="490"/>
      <c r="W13" s="490"/>
      <c r="X13" s="490"/>
      <c r="Y13" s="490"/>
      <c r="Z13" s="490"/>
      <c r="AA13" s="33"/>
    </row>
    <row r="14" spans="1:39" ht="22.5" customHeight="1" x14ac:dyDescent="0.4">
      <c r="A14" s="495" t="s">
        <v>194</v>
      </c>
      <c r="B14" s="496"/>
      <c r="C14" s="496"/>
      <c r="D14" s="496"/>
      <c r="E14" s="496"/>
      <c r="F14" s="497"/>
      <c r="G14" s="547" t="s">
        <v>310</v>
      </c>
      <c r="H14" s="548"/>
      <c r="I14" s="549"/>
      <c r="J14" s="489"/>
      <c r="K14" s="489"/>
      <c r="L14" s="489"/>
      <c r="M14" s="489"/>
      <c r="N14" s="489"/>
      <c r="O14" s="489"/>
      <c r="P14" s="489"/>
      <c r="Q14" s="489"/>
      <c r="R14" s="489"/>
      <c r="S14" s="489"/>
      <c r="T14" s="489"/>
      <c r="U14" s="489"/>
      <c r="V14" s="489"/>
      <c r="W14" s="489"/>
      <c r="X14" s="489"/>
      <c r="Y14" s="489"/>
      <c r="Z14" s="489"/>
      <c r="AA14" s="32"/>
    </row>
    <row r="15" spans="1:39" ht="22.5" customHeight="1" x14ac:dyDescent="0.4">
      <c r="A15" s="498"/>
      <c r="B15" s="499"/>
      <c r="C15" s="499"/>
      <c r="D15" s="499"/>
      <c r="E15" s="499"/>
      <c r="F15" s="500"/>
      <c r="G15" s="553" t="s">
        <v>9</v>
      </c>
      <c r="H15" s="554"/>
      <c r="I15" s="555"/>
      <c r="J15" s="501"/>
      <c r="K15" s="501"/>
      <c r="L15" s="501"/>
      <c r="M15" s="501"/>
      <c r="N15" s="501"/>
      <c r="O15" s="501"/>
      <c r="P15" s="501"/>
      <c r="Q15" s="501"/>
      <c r="R15" s="501"/>
      <c r="S15" s="501"/>
      <c r="T15" s="501"/>
      <c r="U15" s="501"/>
      <c r="V15" s="501"/>
      <c r="W15" s="501"/>
      <c r="X15" s="501"/>
      <c r="Y15" s="501"/>
      <c r="Z15" s="501"/>
      <c r="AA15" s="34"/>
    </row>
    <row r="16" spans="1:39" ht="36.75" customHeight="1" x14ac:dyDescent="0.4">
      <c r="A16" s="559" t="s">
        <v>15</v>
      </c>
      <c r="B16" s="560"/>
      <c r="C16" s="560"/>
      <c r="D16" s="560"/>
      <c r="E16" s="560"/>
      <c r="F16" s="561"/>
      <c r="G16" s="502" t="s">
        <v>319</v>
      </c>
      <c r="H16" s="436"/>
      <c r="I16" s="503"/>
      <c r="J16" s="454" t="s">
        <v>210</v>
      </c>
      <c r="K16" s="454"/>
      <c r="L16" s="454"/>
      <c r="M16" s="454"/>
      <c r="N16" s="454"/>
      <c r="O16" s="454"/>
      <c r="P16" s="455"/>
      <c r="Q16" s="522"/>
      <c r="R16" s="452"/>
      <c r="S16" s="452"/>
      <c r="T16" s="452"/>
      <c r="U16" s="452"/>
      <c r="V16" s="452"/>
      <c r="W16" s="452"/>
      <c r="X16" s="452"/>
      <c r="Y16" s="452"/>
      <c r="Z16" s="452"/>
      <c r="AA16" s="523"/>
    </row>
    <row r="17" spans="1:72" ht="31.5" customHeight="1" x14ac:dyDescent="0.4">
      <c r="A17" s="474" t="s">
        <v>200</v>
      </c>
      <c r="B17" s="475"/>
      <c r="C17" s="475"/>
      <c r="D17" s="475"/>
      <c r="E17" s="475"/>
      <c r="F17" s="476"/>
      <c r="G17" s="475" t="s">
        <v>201</v>
      </c>
      <c r="H17" s="491"/>
      <c r="I17" s="435"/>
      <c r="J17" s="436"/>
      <c r="K17" s="436"/>
      <c r="L17" s="436"/>
      <c r="M17" s="436"/>
      <c r="N17" s="436"/>
      <c r="O17" s="436"/>
      <c r="P17" s="35"/>
      <c r="Q17" s="492" t="s">
        <v>202</v>
      </c>
      <c r="R17" s="491"/>
      <c r="S17" s="435"/>
      <c r="T17" s="436"/>
      <c r="U17" s="436"/>
      <c r="V17" s="436"/>
      <c r="W17" s="436"/>
      <c r="X17" s="436"/>
      <c r="Y17" s="436"/>
      <c r="Z17" s="436"/>
      <c r="AA17" s="36"/>
    </row>
    <row r="18" spans="1:72" ht="16.5" customHeight="1" x14ac:dyDescent="0.4">
      <c r="A18" s="460" t="s">
        <v>193</v>
      </c>
      <c r="B18" s="461"/>
      <c r="C18" s="461"/>
      <c r="D18" s="461"/>
      <c r="E18" s="461"/>
      <c r="F18" s="462"/>
      <c r="G18" s="512" t="s">
        <v>319</v>
      </c>
      <c r="H18" s="512"/>
      <c r="I18" s="512"/>
      <c r="J18" s="513" t="s">
        <v>308</v>
      </c>
      <c r="K18" s="478"/>
      <c r="L18" s="478"/>
      <c r="M18" s="478"/>
      <c r="N18" s="479"/>
      <c r="O18" s="515" t="s">
        <v>309</v>
      </c>
      <c r="P18" s="515"/>
      <c r="Q18" s="515"/>
      <c r="R18" s="515"/>
      <c r="S18" s="515"/>
      <c r="T18" s="515"/>
      <c r="U18" s="515"/>
      <c r="V18" s="515"/>
      <c r="W18" s="515"/>
      <c r="X18" s="515"/>
      <c r="Y18" s="515"/>
      <c r="Z18" s="515"/>
      <c r="AA18" s="516"/>
    </row>
    <row r="19" spans="1:72" ht="24.75" customHeight="1" x14ac:dyDescent="0.4">
      <c r="A19" s="463"/>
      <c r="B19" s="464"/>
      <c r="C19" s="464"/>
      <c r="D19" s="464"/>
      <c r="E19" s="464"/>
      <c r="F19" s="465"/>
      <c r="G19" s="504"/>
      <c r="H19" s="504"/>
      <c r="I19" s="504"/>
      <c r="J19" s="514"/>
      <c r="K19" s="464"/>
      <c r="L19" s="464"/>
      <c r="M19" s="464"/>
      <c r="N19" s="465"/>
      <c r="O19" s="504" t="s">
        <v>319</v>
      </c>
      <c r="P19" s="504"/>
      <c r="Q19" s="505"/>
      <c r="R19" s="506"/>
      <c r="S19" s="507"/>
      <c r="T19" s="507"/>
      <c r="U19" s="507"/>
      <c r="V19" s="507"/>
      <c r="W19" s="507"/>
      <c r="X19" s="507"/>
      <c r="Y19" s="507"/>
      <c r="Z19" s="507"/>
      <c r="AA19" s="508"/>
    </row>
    <row r="20" spans="1:72" ht="16.5" customHeight="1" x14ac:dyDescent="0.4">
      <c r="A20" s="113" t="s">
        <v>644</v>
      </c>
      <c r="B20" s="112"/>
      <c r="C20" s="37"/>
      <c r="D20" s="37"/>
      <c r="E20" s="37"/>
      <c r="F20" s="37"/>
      <c r="G20" s="37"/>
      <c r="H20" s="37"/>
      <c r="I20" s="37"/>
      <c r="J20" s="37"/>
      <c r="K20" s="37"/>
      <c r="L20" s="37"/>
      <c r="M20" s="37"/>
      <c r="N20" s="37"/>
      <c r="O20" s="38"/>
      <c r="P20" s="37"/>
      <c r="Q20" s="37"/>
      <c r="R20" s="37"/>
      <c r="S20" s="37"/>
      <c r="T20" s="37"/>
      <c r="U20" s="37"/>
      <c r="V20" s="37"/>
      <c r="W20" s="37"/>
      <c r="X20" s="37"/>
      <c r="Y20" s="37"/>
      <c r="Z20" s="37"/>
      <c r="AA20" s="39"/>
    </row>
    <row r="21" spans="1:72" ht="14.25" customHeight="1" x14ac:dyDescent="0.4">
      <c r="A21" s="556" t="str">
        <f>IF(G18="その他","具体的な健康状態をご記入ください","")</f>
        <v/>
      </c>
      <c r="B21" s="557"/>
      <c r="C21" s="557"/>
      <c r="D21" s="557"/>
      <c r="E21" s="557"/>
      <c r="F21" s="557"/>
      <c r="G21" s="557"/>
      <c r="H21" s="557"/>
      <c r="I21" s="557"/>
      <c r="J21" s="557"/>
      <c r="K21" s="557"/>
      <c r="L21" s="557"/>
      <c r="M21" s="557"/>
      <c r="N21" s="557"/>
      <c r="O21" s="557"/>
      <c r="P21" s="557"/>
      <c r="Q21" s="557"/>
      <c r="R21" s="557"/>
      <c r="S21" s="557"/>
      <c r="T21" s="557"/>
      <c r="U21" s="557"/>
      <c r="V21" s="557"/>
      <c r="W21" s="557"/>
      <c r="X21" s="557"/>
      <c r="Y21" s="557"/>
      <c r="Z21" s="557"/>
      <c r="AA21" s="558"/>
    </row>
    <row r="22" spans="1:72" ht="34.5" customHeight="1" thickBot="1" x14ac:dyDescent="0.45">
      <c r="A22" s="517"/>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9"/>
      <c r="AW22" s="58" t="s">
        <v>237</v>
      </c>
      <c r="AX22" s="58" t="s">
        <v>238</v>
      </c>
      <c r="AY22" s="58" t="s">
        <v>239</v>
      </c>
      <c r="AZ22" s="58" t="s">
        <v>240</v>
      </c>
      <c r="BA22" s="58" t="s">
        <v>241</v>
      </c>
      <c r="BB22" s="58" t="s">
        <v>242</v>
      </c>
      <c r="BC22" s="58" t="s">
        <v>255</v>
      </c>
      <c r="BD22" s="58" t="s">
        <v>258</v>
      </c>
      <c r="BE22" s="58" t="s">
        <v>259</v>
      </c>
      <c r="BF22" s="58" t="s">
        <v>260</v>
      </c>
      <c r="BG22" s="58" t="s">
        <v>261</v>
      </c>
      <c r="BH22" s="58" t="s">
        <v>262</v>
      </c>
      <c r="BI22" s="58" t="s">
        <v>237</v>
      </c>
      <c r="BJ22" s="58" t="s">
        <v>238</v>
      </c>
      <c r="BK22" s="58" t="s">
        <v>239</v>
      </c>
      <c r="BL22" s="58" t="s">
        <v>240</v>
      </c>
      <c r="BM22" s="58" t="s">
        <v>241</v>
      </c>
      <c r="BN22" s="58" t="s">
        <v>242</v>
      </c>
      <c r="BO22" s="58" t="s">
        <v>255</v>
      </c>
      <c r="BP22" s="58" t="s">
        <v>258</v>
      </c>
      <c r="BQ22" s="58" t="s">
        <v>259</v>
      </c>
      <c r="BR22" s="58" t="s">
        <v>260</v>
      </c>
      <c r="BS22" s="58" t="s">
        <v>261</v>
      </c>
      <c r="BT22" s="58" t="s">
        <v>262</v>
      </c>
    </row>
    <row r="23" spans="1:72" ht="29.25" customHeight="1" thickBot="1" x14ac:dyDescent="0.25">
      <c r="A23" s="483" t="s">
        <v>196</v>
      </c>
      <c r="B23" s="483"/>
      <c r="C23" s="483"/>
      <c r="D23" s="483"/>
      <c r="E23" s="483"/>
      <c r="F23" s="483"/>
      <c r="G23" s="483"/>
      <c r="H23" s="483"/>
      <c r="I23" s="483"/>
      <c r="J23" s="483"/>
      <c r="K23" s="483"/>
      <c r="L23" s="458" t="s">
        <v>195</v>
      </c>
      <c r="M23" s="458"/>
      <c r="N23" s="458"/>
      <c r="O23" s="458"/>
      <c r="P23" s="458"/>
      <c r="Q23" s="458"/>
      <c r="R23" s="458"/>
      <c r="S23" s="458"/>
      <c r="T23" s="458"/>
      <c r="U23" s="458"/>
      <c r="V23" s="458"/>
      <c r="W23" s="458"/>
      <c r="X23" s="458"/>
      <c r="Y23" s="458"/>
      <c r="Z23" s="458"/>
      <c r="AA23" s="458"/>
      <c r="AW23" s="58" t="s">
        <v>243</v>
      </c>
      <c r="AX23" s="58" t="s">
        <v>244</v>
      </c>
      <c r="AY23" s="58" t="s">
        <v>245</v>
      </c>
      <c r="AZ23" s="58" t="s">
        <v>246</v>
      </c>
      <c r="BA23" s="58" t="s">
        <v>247</v>
      </c>
      <c r="BB23" s="58" t="s">
        <v>248</v>
      </c>
      <c r="BC23" s="58" t="s">
        <v>256</v>
      </c>
      <c r="BD23" s="58" t="s">
        <v>263</v>
      </c>
      <c r="BE23" s="58" t="s">
        <v>264</v>
      </c>
      <c r="BF23" s="58" t="s">
        <v>265</v>
      </c>
      <c r="BG23" s="58" t="s">
        <v>266</v>
      </c>
      <c r="BH23" s="58" t="s">
        <v>267</v>
      </c>
    </row>
    <row r="24" spans="1:72" ht="30.75" customHeight="1" thickBot="1" x14ac:dyDescent="0.45">
      <c r="A24" s="510" t="s">
        <v>203</v>
      </c>
      <c r="B24" s="511"/>
      <c r="C24" s="456" t="s">
        <v>135</v>
      </c>
      <c r="D24" s="457"/>
      <c r="E24" s="457"/>
      <c r="F24" s="457" t="s">
        <v>136</v>
      </c>
      <c r="G24" s="457"/>
      <c r="H24" s="457"/>
      <c r="I24" s="457" t="s">
        <v>137</v>
      </c>
      <c r="J24" s="457"/>
      <c r="K24" s="457" t="s">
        <v>138</v>
      </c>
      <c r="L24" s="457"/>
      <c r="M24" s="457"/>
      <c r="N24" s="457"/>
      <c r="O24" s="457"/>
      <c r="P24" s="457"/>
      <c r="Q24" s="457"/>
      <c r="R24" s="457"/>
      <c r="S24" s="457" t="s">
        <v>140</v>
      </c>
      <c r="T24" s="457"/>
      <c r="U24" s="457"/>
      <c r="V24" s="457"/>
      <c r="W24" s="457"/>
      <c r="X24" s="457"/>
      <c r="Y24" s="457"/>
      <c r="Z24" s="457" t="s">
        <v>139</v>
      </c>
      <c r="AA24" s="509"/>
      <c r="AC24" s="437" t="s">
        <v>388</v>
      </c>
      <c r="AD24" s="438"/>
      <c r="AE24" s="438"/>
      <c r="AF24" s="438"/>
      <c r="AG24" s="438"/>
      <c r="AH24" s="438"/>
      <c r="AI24" s="439"/>
      <c r="AM24" s="119" t="s">
        <v>311</v>
      </c>
      <c r="BI24" s="58" t="s">
        <v>249</v>
      </c>
      <c r="BJ24" s="58" t="s">
        <v>250</v>
      </c>
      <c r="BK24" s="58" t="s">
        <v>251</v>
      </c>
      <c r="BL24" s="58" t="s">
        <v>252</v>
      </c>
      <c r="BM24" s="58" t="s">
        <v>253</v>
      </c>
      <c r="BN24" s="58" t="s">
        <v>254</v>
      </c>
      <c r="BO24" s="58" t="s">
        <v>257</v>
      </c>
      <c r="BP24" s="58" t="s">
        <v>268</v>
      </c>
      <c r="BQ24" s="58" t="s">
        <v>269</v>
      </c>
      <c r="BR24" s="58" t="s">
        <v>270</v>
      </c>
      <c r="BS24" s="58" t="s">
        <v>271</v>
      </c>
      <c r="BT24" s="58" t="s">
        <v>272</v>
      </c>
    </row>
    <row r="25" spans="1:72" ht="30.75" customHeight="1" x14ac:dyDescent="0.4">
      <c r="A25" s="520">
        <v>1</v>
      </c>
      <c r="B25" s="521"/>
      <c r="C25" s="484"/>
      <c r="D25" s="453"/>
      <c r="E25" s="453"/>
      <c r="F25" s="453"/>
      <c r="G25" s="453"/>
      <c r="H25" s="453"/>
      <c r="I25" s="453"/>
      <c r="J25" s="453"/>
      <c r="K25" s="453"/>
      <c r="L25" s="453"/>
      <c r="M25" s="453"/>
      <c r="N25" s="453"/>
      <c r="O25" s="453"/>
      <c r="P25" s="453"/>
      <c r="Q25" s="453"/>
      <c r="R25" s="453"/>
      <c r="S25" s="447" t="str">
        <f ca="1">IFERROR(_xlfn.IFNA(IF(K25="","",VLOOKUP(K25,INDIRECT(C25&amp;"＿"&amp;F25&amp;I25),2,0)),"該当なし"),"該当なし")</f>
        <v/>
      </c>
      <c r="T25" s="447"/>
      <c r="U25" s="447"/>
      <c r="V25" s="447"/>
      <c r="W25" s="447"/>
      <c r="X25" s="447"/>
      <c r="Y25" s="447"/>
      <c r="Z25" s="447" t="str">
        <f ca="1">IF(OR(S25="",S25="該当なし"),"",IF(RIGHT(K25)="＊","４","２"))</f>
        <v/>
      </c>
      <c r="AA25" s="480"/>
      <c r="AB25" s="562" t="str">
        <f>IF(COUNTIFS($C$25:$C$28,C25,$F$25:$F$28,F25,$I$25:$I$28,I25)&gt;1,"同じ時間","")</f>
        <v/>
      </c>
      <c r="AC25" s="563"/>
      <c r="AE25" s="564" t="str">
        <f>IF(COUNTIFS($K$25:$R$28,K25)&gt;1,"同じ講座","")</f>
        <v/>
      </c>
      <c r="AF25" s="564"/>
      <c r="AH25" s="440" t="str">
        <f>IF(SUM(AW36:BT36)&gt;0,"通年、前期、後期の時間が重複","")</f>
        <v/>
      </c>
      <c r="AI25" s="440"/>
      <c r="AM25" s="442" t="s">
        <v>383</v>
      </c>
      <c r="AO25">
        <f>IF(C25="前期",1,IF(C25="後期",2,3))</f>
        <v>3</v>
      </c>
      <c r="AP25">
        <f>IF(F25="月・木",1,IF(F25="火・金",2,IF(F25="水",3,4)))</f>
        <v>4</v>
      </c>
      <c r="AQ25">
        <f>IF(I25="１校",1,IF(I25="２校",2,IF(I25="３校",3,IF(I25="４校",4,IF(I25="５校",5,6)))))</f>
        <v>6</v>
      </c>
      <c r="AR25" t="s">
        <v>236</v>
      </c>
      <c r="AS25" t="str">
        <f>AO25&amp;AP25&amp;AQ25</f>
        <v>346</v>
      </c>
      <c r="AT25">
        <f>K25</f>
        <v>0</v>
      </c>
      <c r="AU25" t="str">
        <f>IFERROR(VLOOKUP("111",$AS$25:$AT$28,2,FALSE),IFERROR(VLOOKUP("311",AS25:AT28,2,FALSE),"該当無し"))</f>
        <v>該当無し</v>
      </c>
    </row>
    <row r="26" spans="1:72" ht="30.75" customHeight="1" x14ac:dyDescent="0.4">
      <c r="A26" s="448">
        <v>2</v>
      </c>
      <c r="B26" s="449"/>
      <c r="C26" s="485"/>
      <c r="D26" s="450"/>
      <c r="E26" s="450"/>
      <c r="F26" s="450"/>
      <c r="G26" s="450"/>
      <c r="H26" s="450"/>
      <c r="I26" s="450"/>
      <c r="J26" s="450"/>
      <c r="K26" s="450"/>
      <c r="L26" s="450"/>
      <c r="M26" s="450"/>
      <c r="N26" s="450"/>
      <c r="O26" s="450"/>
      <c r="P26" s="450"/>
      <c r="Q26" s="450"/>
      <c r="R26" s="450"/>
      <c r="S26" s="447" t="str">
        <f ca="1">IFERROR(_xlfn.IFNA(IF(K26="","",VLOOKUP(K26,INDIRECT(C26&amp;"＿"&amp;F26&amp;I26),2,0)),"該当なし"),"該当なし")</f>
        <v/>
      </c>
      <c r="T26" s="447"/>
      <c r="U26" s="447"/>
      <c r="V26" s="447"/>
      <c r="W26" s="447"/>
      <c r="X26" s="447"/>
      <c r="Y26" s="447"/>
      <c r="Z26" s="447" t="str">
        <f ca="1">IF(OR(S26="",S26="該当なし"),"",IF(RIGHT(K26)="＊","４","２"))</f>
        <v/>
      </c>
      <c r="AA26" s="480"/>
      <c r="AB26" s="562" t="str">
        <f>IF(COUNTIFS($C$25:$C$28,C26,$F$25:$F$28,F26,$I$25:$I$28,I26)&gt;1,"同じ時間","")</f>
        <v/>
      </c>
      <c r="AC26" s="563"/>
      <c r="AE26" s="564" t="str">
        <f>IF(COUNTIFS($K$25:$R$28,K26)&gt;1,"同じ講座","")</f>
        <v/>
      </c>
      <c r="AF26" s="564"/>
      <c r="AH26" s="440"/>
      <c r="AI26" s="440"/>
      <c r="AM26" s="442"/>
      <c r="AO26">
        <f t="shared" ref="AO26:AO28" si="0">IF(C26="前期",1,IF(C26="後期",2,3))</f>
        <v>3</v>
      </c>
      <c r="AP26">
        <f t="shared" ref="AP26:AP28" si="1">IF(F26="月・木",1,IF(F26="火・金",2,IF(F26="水",3,4)))</f>
        <v>4</v>
      </c>
      <c r="AQ26">
        <f t="shared" ref="AQ26:AQ28" si="2">IF(I26="１校",1,IF(I26="２校",2,IF(I26="３校",3,IF(I26="４校",4,IF(I26="５校",5,6)))))</f>
        <v>6</v>
      </c>
      <c r="AR26" t="s">
        <v>236</v>
      </c>
      <c r="AS26" t="str">
        <f t="shared" ref="AS26:AS28" si="3">AO26&amp;AP26&amp;AQ26</f>
        <v>346</v>
      </c>
      <c r="AT26">
        <f t="shared" ref="AT26:AT28" si="4">K26</f>
        <v>0</v>
      </c>
      <c r="AU26" t="str">
        <f t="shared" ref="AU26:AU28" si="5">IFERROR(VLOOKUP("111",$AS$25:$AT$28,2,FALSE),IFERROR(VLOOKUP("311",AS26:AT29,2,FALSE),"該当無し"))</f>
        <v>該当無し</v>
      </c>
      <c r="AW26" s="58">
        <v>311</v>
      </c>
      <c r="AX26" s="58">
        <v>312</v>
      </c>
      <c r="AY26" s="58">
        <v>313</v>
      </c>
      <c r="AZ26" s="58">
        <v>314</v>
      </c>
      <c r="BA26" s="58">
        <v>315</v>
      </c>
      <c r="BB26" s="58">
        <v>316</v>
      </c>
      <c r="BC26" s="58">
        <v>321</v>
      </c>
      <c r="BD26" s="58">
        <v>322</v>
      </c>
      <c r="BE26" s="58">
        <v>323</v>
      </c>
      <c r="BF26" s="58">
        <v>324</v>
      </c>
      <c r="BG26" s="58">
        <v>325</v>
      </c>
      <c r="BH26" s="58">
        <v>326</v>
      </c>
      <c r="BI26" s="58">
        <v>311</v>
      </c>
      <c r="BJ26" s="58">
        <v>312</v>
      </c>
      <c r="BK26" s="58">
        <v>313</v>
      </c>
      <c r="BL26" s="58">
        <v>314</v>
      </c>
      <c r="BM26" s="58">
        <v>315</v>
      </c>
      <c r="BN26" s="58">
        <v>316</v>
      </c>
      <c r="BO26" s="58">
        <v>321</v>
      </c>
      <c r="BP26" s="58">
        <v>322</v>
      </c>
      <c r="BQ26" s="58">
        <v>323</v>
      </c>
      <c r="BR26" s="58">
        <v>324</v>
      </c>
      <c r="BS26" s="58">
        <v>325</v>
      </c>
      <c r="BT26" s="58">
        <v>326</v>
      </c>
    </row>
    <row r="27" spans="1:72" ht="30.75" customHeight="1" x14ac:dyDescent="0.4">
      <c r="A27" s="448">
        <v>3</v>
      </c>
      <c r="B27" s="449"/>
      <c r="C27" s="485"/>
      <c r="D27" s="450"/>
      <c r="E27" s="450"/>
      <c r="F27" s="450"/>
      <c r="G27" s="450"/>
      <c r="H27" s="450"/>
      <c r="I27" s="450"/>
      <c r="J27" s="450"/>
      <c r="K27" s="450"/>
      <c r="L27" s="450"/>
      <c r="M27" s="450"/>
      <c r="N27" s="450"/>
      <c r="O27" s="450"/>
      <c r="P27" s="450"/>
      <c r="Q27" s="450"/>
      <c r="R27" s="450"/>
      <c r="S27" s="447" t="str">
        <f ca="1">IFERROR(_xlfn.IFNA(IF(K27="","",VLOOKUP(K27,INDIRECT(C27&amp;"＿"&amp;F27&amp;I27),2,0)),"該当なし"),"該当なし")</f>
        <v/>
      </c>
      <c r="T27" s="447"/>
      <c r="U27" s="447"/>
      <c r="V27" s="447"/>
      <c r="W27" s="447"/>
      <c r="X27" s="447"/>
      <c r="Y27" s="447"/>
      <c r="Z27" s="447" t="str">
        <f t="shared" ref="Z27:Z28" ca="1" si="6">IF(OR(S27="",S27="該当なし"),"",IF(RIGHT(K27)="＊","４","２"))</f>
        <v/>
      </c>
      <c r="AA27" s="480"/>
      <c r="AB27" s="562" t="str">
        <f>IF(COUNTIFS($C$25:$C$28,C27,$F$25:$F$28,F27,$I$25:$I$28,I27)&gt;1,"同じ時間","")</f>
        <v/>
      </c>
      <c r="AC27" s="563"/>
      <c r="AE27" s="564" t="str">
        <f>IF(COUNTIFS($K$25:$R$28,K27)&gt;1,"同じ講座","")</f>
        <v/>
      </c>
      <c r="AF27" s="564"/>
      <c r="AH27" s="440"/>
      <c r="AI27" s="440"/>
      <c r="AM27" s="441" t="s">
        <v>384</v>
      </c>
      <c r="AO27">
        <f t="shared" si="0"/>
        <v>3</v>
      </c>
      <c r="AP27">
        <f t="shared" si="1"/>
        <v>4</v>
      </c>
      <c r="AQ27">
        <f t="shared" si="2"/>
        <v>6</v>
      </c>
      <c r="AR27" t="s">
        <v>236</v>
      </c>
      <c r="AS27" t="str">
        <f t="shared" si="3"/>
        <v>346</v>
      </c>
      <c r="AT27">
        <f t="shared" si="4"/>
        <v>0</v>
      </c>
      <c r="AU27" t="str">
        <f t="shared" si="5"/>
        <v>該当無し</v>
      </c>
      <c r="AW27" s="58">
        <v>111</v>
      </c>
      <c r="AX27" s="58">
        <v>112</v>
      </c>
      <c r="AY27" s="58">
        <v>113</v>
      </c>
      <c r="AZ27" s="58">
        <v>114</v>
      </c>
      <c r="BA27" s="58">
        <v>115</v>
      </c>
      <c r="BB27" s="58">
        <v>116</v>
      </c>
      <c r="BC27" s="58">
        <v>121</v>
      </c>
      <c r="BD27" s="58">
        <v>122</v>
      </c>
      <c r="BE27" s="58">
        <v>123</v>
      </c>
      <c r="BF27" s="58">
        <v>124</v>
      </c>
      <c r="BG27" s="58">
        <v>125</v>
      </c>
      <c r="BH27" s="58">
        <v>126</v>
      </c>
      <c r="BI27" s="58" t="s">
        <v>273</v>
      </c>
      <c r="BJ27" s="58" t="s">
        <v>273</v>
      </c>
      <c r="BK27" s="58" t="s">
        <v>273</v>
      </c>
      <c r="BL27" s="58" t="s">
        <v>273</v>
      </c>
      <c r="BM27" s="58" t="s">
        <v>273</v>
      </c>
      <c r="BN27" s="58" t="s">
        <v>273</v>
      </c>
      <c r="BO27" s="58" t="s">
        <v>273</v>
      </c>
      <c r="BP27" s="58" t="s">
        <v>273</v>
      </c>
      <c r="BQ27" s="58" t="s">
        <v>273</v>
      </c>
      <c r="BR27" s="58" t="s">
        <v>273</v>
      </c>
      <c r="BS27" s="58" t="s">
        <v>273</v>
      </c>
      <c r="BT27" s="58" t="s">
        <v>273</v>
      </c>
    </row>
    <row r="28" spans="1:72" ht="30.75" customHeight="1" thickBot="1" x14ac:dyDescent="0.45">
      <c r="A28" s="493">
        <v>4</v>
      </c>
      <c r="B28" s="494"/>
      <c r="C28" s="482"/>
      <c r="D28" s="481"/>
      <c r="E28" s="481"/>
      <c r="F28" s="481"/>
      <c r="G28" s="481"/>
      <c r="H28" s="481"/>
      <c r="I28" s="481"/>
      <c r="J28" s="481"/>
      <c r="K28" s="481"/>
      <c r="L28" s="481"/>
      <c r="M28" s="481"/>
      <c r="N28" s="481"/>
      <c r="O28" s="481"/>
      <c r="P28" s="481"/>
      <c r="Q28" s="481"/>
      <c r="R28" s="481"/>
      <c r="S28" s="447" t="str">
        <f t="shared" ref="S28" ca="1" si="7">IFERROR(_xlfn.IFNA(IF(K28="","",VLOOKUP(K28,INDIRECT(C28&amp;"＿"&amp;F28&amp;I28),2,0)),"該当なし"),"該当なし")</f>
        <v/>
      </c>
      <c r="T28" s="447"/>
      <c r="U28" s="447"/>
      <c r="V28" s="447"/>
      <c r="W28" s="447"/>
      <c r="X28" s="447"/>
      <c r="Y28" s="447"/>
      <c r="Z28" s="447" t="str">
        <f t="shared" ca="1" si="6"/>
        <v/>
      </c>
      <c r="AA28" s="480"/>
      <c r="AB28" s="562" t="str">
        <f>IF(COUNTIFS($C$25:$C$28,C28,$F$25:$F$28,F28,$I$25:$I$28,I28)&gt;1,"同じ時間","")</f>
        <v/>
      </c>
      <c r="AC28" s="563"/>
      <c r="AE28" s="564" t="str">
        <f>IF(COUNTIFS($K$25:$R$28,K28)&gt;1,"同じ講座","")</f>
        <v/>
      </c>
      <c r="AF28" s="564"/>
      <c r="AH28" s="440"/>
      <c r="AI28" s="440"/>
      <c r="AM28" s="441"/>
      <c r="AO28">
        <f t="shared" si="0"/>
        <v>3</v>
      </c>
      <c r="AP28">
        <f t="shared" si="1"/>
        <v>4</v>
      </c>
      <c r="AQ28">
        <f t="shared" si="2"/>
        <v>6</v>
      </c>
      <c r="AR28" t="s">
        <v>236</v>
      </c>
      <c r="AS28" t="str">
        <f t="shared" si="3"/>
        <v>346</v>
      </c>
      <c r="AT28">
        <f t="shared" si="4"/>
        <v>0</v>
      </c>
      <c r="AU28" t="str">
        <f t="shared" si="5"/>
        <v>該当無し</v>
      </c>
      <c r="AW28" s="58" t="s">
        <v>273</v>
      </c>
      <c r="AX28" s="58" t="s">
        <v>273</v>
      </c>
      <c r="AY28" s="58" t="s">
        <v>273</v>
      </c>
      <c r="AZ28" s="58" t="s">
        <v>273</v>
      </c>
      <c r="BA28" s="58" t="s">
        <v>273</v>
      </c>
      <c r="BB28" s="58" t="s">
        <v>273</v>
      </c>
      <c r="BC28" s="58" t="s">
        <v>273</v>
      </c>
      <c r="BD28" s="58" t="s">
        <v>273</v>
      </c>
      <c r="BE28" s="58" t="s">
        <v>273</v>
      </c>
      <c r="BF28" s="58" t="s">
        <v>273</v>
      </c>
      <c r="BG28" s="58" t="s">
        <v>273</v>
      </c>
      <c r="BH28" s="58" t="s">
        <v>273</v>
      </c>
      <c r="BI28" s="58">
        <v>211</v>
      </c>
      <c r="BJ28" s="58">
        <v>212</v>
      </c>
      <c r="BK28" s="58">
        <v>213</v>
      </c>
      <c r="BL28" s="58">
        <v>214</v>
      </c>
      <c r="BM28" s="58">
        <v>215</v>
      </c>
      <c r="BN28" s="58">
        <v>216</v>
      </c>
      <c r="BO28" s="58">
        <v>221</v>
      </c>
      <c r="BP28" s="58">
        <v>222</v>
      </c>
      <c r="BQ28" s="58">
        <v>223</v>
      </c>
      <c r="BR28" s="58">
        <v>224</v>
      </c>
      <c r="BS28" s="58">
        <v>225</v>
      </c>
      <c r="BT28" s="58">
        <v>226</v>
      </c>
    </row>
    <row r="29" spans="1:72" ht="24" customHeight="1" x14ac:dyDescent="0.25">
      <c r="A29" s="466" t="s">
        <v>204</v>
      </c>
      <c r="B29" s="467"/>
      <c r="C29" s="467"/>
      <c r="D29" s="467"/>
      <c r="E29" s="467"/>
      <c r="F29" s="467"/>
      <c r="G29" s="467"/>
      <c r="H29" s="467"/>
      <c r="I29" s="467"/>
      <c r="J29" s="467"/>
      <c r="K29" s="467"/>
      <c r="L29" s="467"/>
      <c r="M29" s="467"/>
      <c r="N29" s="467"/>
      <c r="O29" s="467"/>
      <c r="P29" s="468"/>
      <c r="Q29" s="468"/>
      <c r="R29" s="469" t="s">
        <v>197</v>
      </c>
      <c r="S29" s="469"/>
      <c r="T29" s="469"/>
      <c r="U29" s="469"/>
      <c r="V29" s="469"/>
      <c r="W29" s="469"/>
      <c r="X29" s="469"/>
      <c r="Y29" s="469"/>
      <c r="Z29" s="469"/>
      <c r="AA29" s="470"/>
      <c r="AM29" s="119" t="s">
        <v>313</v>
      </c>
    </row>
    <row r="30" spans="1:72" ht="16.5" customHeight="1" thickBot="1" x14ac:dyDescent="0.45">
      <c r="A30" s="486" t="s">
        <v>375</v>
      </c>
      <c r="B30" s="487"/>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8"/>
    </row>
    <row r="31" spans="1:72" ht="10.5" customHeight="1" thickBot="1" x14ac:dyDescent="0.4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W31" s="59">
        <f>COUNTIF($AW$26:$AW$28,AS25)</f>
        <v>0</v>
      </c>
      <c r="AX31" s="59">
        <f>COUNTIF($AX$26:$AX$28,AS25)</f>
        <v>0</v>
      </c>
      <c r="AY31" s="59">
        <f>COUNTIF($AY$26:$AY$28,AS25)</f>
        <v>0</v>
      </c>
      <c r="AZ31" s="59">
        <f>COUNTIF($AZ$26:$AZ$28,AS25)</f>
        <v>0</v>
      </c>
      <c r="BA31" s="59">
        <f>COUNTIF($BA$26:$BA$28,AS25)</f>
        <v>0</v>
      </c>
      <c r="BB31" s="59">
        <f>COUNTIF($BB$26:$BB$28,AS25)</f>
        <v>0</v>
      </c>
      <c r="BC31" s="59">
        <f>COUNTIF($BC$26:$BC$28,AS25)</f>
        <v>0</v>
      </c>
      <c r="BD31" s="59">
        <f>COUNTIF($BD$26:$BD$28,AS25)</f>
        <v>0</v>
      </c>
      <c r="BE31" s="59">
        <f>COUNTIF($BE$26:$BE$28,AS25)</f>
        <v>0</v>
      </c>
      <c r="BF31" s="59">
        <f>COUNTIF($BF$26:$BF$28,AS25)</f>
        <v>0</v>
      </c>
      <c r="BG31" s="59">
        <f>COUNTIF($BG$26:$BG$28,AS25)</f>
        <v>0</v>
      </c>
      <c r="BH31" s="59">
        <f>COUNTIF($BH$26:$BH$28,AS25)</f>
        <v>0</v>
      </c>
      <c r="BI31" s="59">
        <f>COUNTIF($BI$26:$BI$28,AS25)</f>
        <v>0</v>
      </c>
      <c r="BJ31" s="59">
        <f>COUNTIF($BJ$26:$BJ$28,AS25)</f>
        <v>0</v>
      </c>
      <c r="BK31" s="59">
        <f>COUNTIF($BK$26:$BK$28,AS25)</f>
        <v>0</v>
      </c>
      <c r="BL31" s="59">
        <f>COUNTIF($BL$26:$BL$28,AS25)</f>
        <v>0</v>
      </c>
      <c r="BM31" s="59">
        <f>COUNTIF($BM$26:$BM$28,AS25)</f>
        <v>0</v>
      </c>
      <c r="BN31" s="59">
        <f>COUNTIF($BN$26:$BN$28,AS25)</f>
        <v>0</v>
      </c>
      <c r="BO31" s="59">
        <f>COUNTIF($BO$26:$BO$28,AS25)</f>
        <v>0</v>
      </c>
      <c r="BP31" s="59">
        <f>COUNTIF($BP$26:$BP$28,AS25)</f>
        <v>0</v>
      </c>
      <c r="BQ31" s="59">
        <f>COUNTIF($BQ$26:$BQ$28,AS25)</f>
        <v>0</v>
      </c>
      <c r="BR31" s="59">
        <f>COUNTIF($BR$26:$BR$28,AS25)</f>
        <v>0</v>
      </c>
      <c r="BS31" s="59">
        <f>COUNTIF($BS$26:$BS$28,AS25)</f>
        <v>0</v>
      </c>
      <c r="BT31" s="59">
        <f>COUNTIF(BT26:BT28,AS25)</f>
        <v>0</v>
      </c>
    </row>
    <row r="32" spans="1:72" ht="37.5" customHeight="1" thickBot="1" x14ac:dyDescent="0.45">
      <c r="A32" s="525" t="s">
        <v>374</v>
      </c>
      <c r="B32" s="526"/>
      <c r="C32" s="526"/>
      <c r="D32" s="526"/>
      <c r="E32" s="526"/>
      <c r="F32" s="538" t="s">
        <v>703</v>
      </c>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40"/>
      <c r="AM32" s="120" t="s">
        <v>738</v>
      </c>
      <c r="AO32" s="121"/>
      <c r="AP32" s="122"/>
      <c r="AQ32" s="122"/>
      <c r="AR32" s="122"/>
      <c r="AS32" s="122"/>
      <c r="AT32" s="122"/>
      <c r="AU32" s="123"/>
      <c r="AW32" s="59">
        <f>COUNTIF($AW$26:$AW$28,AS26)</f>
        <v>0</v>
      </c>
      <c r="AX32" s="59">
        <f t="shared" ref="AX32:AX34" si="8">COUNTIF($AX$26:$AX$28,AS26)</f>
        <v>0</v>
      </c>
      <c r="AY32" s="59">
        <f t="shared" ref="AY32:AY34" si="9">COUNTIF($AY$26:$AY$28,AS26)</f>
        <v>0</v>
      </c>
      <c r="AZ32" s="59">
        <f t="shared" ref="AZ32:AZ34" si="10">COUNTIF($AZ$26:$AZ$28,AS26)</f>
        <v>0</v>
      </c>
      <c r="BA32" s="59">
        <f t="shared" ref="BA32:BA34" si="11">COUNTIF($BA$26:$BA$28,AS26)</f>
        <v>0</v>
      </c>
      <c r="BB32" s="59">
        <f t="shared" ref="BB32:BB34" si="12">COUNTIF($BB$26:$BB$28,AS26)</f>
        <v>0</v>
      </c>
      <c r="BC32" s="59">
        <f t="shared" ref="BC32:BC34" si="13">COUNTIF($BC$26:$BC$28,AS26)</f>
        <v>0</v>
      </c>
      <c r="BD32" s="59">
        <f t="shared" ref="BD32:BD34" si="14">COUNTIF($BD$26:$BD$28,AS26)</f>
        <v>0</v>
      </c>
      <c r="BE32" s="59">
        <f t="shared" ref="BE32:BE34" si="15">COUNTIF($BE$26:$BE$28,AS26)</f>
        <v>0</v>
      </c>
      <c r="BF32" s="59">
        <f t="shared" ref="BF32:BF34" si="16">COUNTIF($BF$26:$BF$28,AS26)</f>
        <v>0</v>
      </c>
      <c r="BG32" s="59">
        <f t="shared" ref="BG32:BG34" si="17">COUNTIF($BG$26:$BG$28,AS26)</f>
        <v>0</v>
      </c>
      <c r="BH32" s="59">
        <f t="shared" ref="BH32:BH34" si="18">COUNTIF($BH$26:$BH$28,AS26)</f>
        <v>0</v>
      </c>
      <c r="BI32" s="59">
        <f t="shared" ref="BI32:BI34" si="19">COUNTIF($BI$26:$BI$28,AS26)</f>
        <v>0</v>
      </c>
      <c r="BJ32" s="59">
        <f t="shared" ref="BJ32:BJ34" si="20">COUNTIF($BJ$26:$BJ$28,AS26)</f>
        <v>0</v>
      </c>
      <c r="BK32" s="59">
        <f t="shared" ref="BK32:BK34" si="21">COUNTIF($BK$26:$BK$28,AS26)</f>
        <v>0</v>
      </c>
      <c r="BL32" s="59">
        <f t="shared" ref="BL32:BL34" si="22">COUNTIF($BL$26:$BL$28,AS26)</f>
        <v>0</v>
      </c>
      <c r="BM32" s="59">
        <f t="shared" ref="BM32:BM34" si="23">COUNTIF($BM$26:$BM$28,AS26)</f>
        <v>0</v>
      </c>
      <c r="BN32" s="59">
        <f t="shared" ref="BN32:BN34" si="24">COUNTIF($BN$26:$BN$28,AS26)</f>
        <v>0</v>
      </c>
      <c r="BO32" s="59">
        <f t="shared" ref="BO32:BO34" si="25">COUNTIF($BO$26:$BO$28,AS26)</f>
        <v>0</v>
      </c>
      <c r="BP32" s="59">
        <f>COUNTIF($BP$26:$BP$28,AS26)</f>
        <v>0</v>
      </c>
      <c r="BQ32" s="59">
        <f t="shared" ref="BQ32:BQ34" si="26">COUNTIF($BQ$26:$BQ$28,AS26)</f>
        <v>0</v>
      </c>
      <c r="BR32" s="59">
        <f t="shared" ref="BR32:BR34" si="27">COUNTIF($BR$26:$BR$28,AS26)</f>
        <v>0</v>
      </c>
      <c r="BS32" s="59">
        <f t="shared" ref="BS32:BS34" si="28">COUNTIF($BS$26:$BS$28,AS26)</f>
        <v>0</v>
      </c>
      <c r="BT32" s="59">
        <f t="shared" ref="BT32:BT34" si="29">COUNTIF(BT27:BT29,AS26)</f>
        <v>0</v>
      </c>
    </row>
    <row r="33" spans="41:72" x14ac:dyDescent="0.4">
      <c r="AO33" s="124" t="s">
        <v>702</v>
      </c>
      <c r="AU33" s="27"/>
      <c r="AW33" s="59">
        <f>COUNTIF($AW$26:$AW$28,AS27)</f>
        <v>0</v>
      </c>
      <c r="AX33" s="59">
        <f t="shared" si="8"/>
        <v>0</v>
      </c>
      <c r="AY33" s="59">
        <f t="shared" si="9"/>
        <v>0</v>
      </c>
      <c r="AZ33" s="59">
        <f t="shared" si="10"/>
        <v>0</v>
      </c>
      <c r="BA33" s="59">
        <f t="shared" si="11"/>
        <v>0</v>
      </c>
      <c r="BB33" s="59">
        <f t="shared" si="12"/>
        <v>0</v>
      </c>
      <c r="BC33" s="59">
        <f t="shared" si="13"/>
        <v>0</v>
      </c>
      <c r="BD33" s="59">
        <f t="shared" si="14"/>
        <v>0</v>
      </c>
      <c r="BE33" s="59">
        <f t="shared" si="15"/>
        <v>0</v>
      </c>
      <c r="BF33" s="59">
        <f t="shared" si="16"/>
        <v>0</v>
      </c>
      <c r="BG33" s="59">
        <f t="shared" si="17"/>
        <v>0</v>
      </c>
      <c r="BH33" s="59">
        <f t="shared" si="18"/>
        <v>0</v>
      </c>
      <c r="BI33" s="59">
        <f t="shared" si="19"/>
        <v>0</v>
      </c>
      <c r="BJ33" s="59">
        <f t="shared" si="20"/>
        <v>0</v>
      </c>
      <c r="BK33" s="59">
        <f t="shared" si="21"/>
        <v>0</v>
      </c>
      <c r="BL33" s="59">
        <f t="shared" si="22"/>
        <v>0</v>
      </c>
      <c r="BM33" s="59">
        <f t="shared" si="23"/>
        <v>0</v>
      </c>
      <c r="BN33" s="59">
        <f t="shared" si="24"/>
        <v>0</v>
      </c>
      <c r="BO33" s="59">
        <f t="shared" si="25"/>
        <v>0</v>
      </c>
      <c r="BP33" s="59">
        <f t="shared" ref="BP33:BP34" si="30">COUNTIF($BP$26:$BP$28,AS27)</f>
        <v>0</v>
      </c>
      <c r="BQ33" s="59">
        <f t="shared" si="26"/>
        <v>0</v>
      </c>
      <c r="BR33" s="59">
        <f t="shared" si="27"/>
        <v>0</v>
      </c>
      <c r="BS33" s="59">
        <f t="shared" si="28"/>
        <v>0</v>
      </c>
      <c r="BT33" s="59">
        <f t="shared" si="29"/>
        <v>0</v>
      </c>
    </row>
    <row r="34" spans="41:72" ht="19.5" thickBot="1" x14ac:dyDescent="0.45">
      <c r="AO34" s="124" t="s">
        <v>736</v>
      </c>
      <c r="AP34" s="267"/>
      <c r="AU34" s="27"/>
      <c r="AW34" s="60">
        <f>COUNTIF($AW$26:$AW$28,AS28)</f>
        <v>0</v>
      </c>
      <c r="AX34" s="60">
        <f t="shared" si="8"/>
        <v>0</v>
      </c>
      <c r="AY34" s="60">
        <f t="shared" si="9"/>
        <v>0</v>
      </c>
      <c r="AZ34" s="60">
        <f t="shared" si="10"/>
        <v>0</v>
      </c>
      <c r="BA34" s="60">
        <f t="shared" si="11"/>
        <v>0</v>
      </c>
      <c r="BB34" s="60">
        <f t="shared" si="12"/>
        <v>0</v>
      </c>
      <c r="BC34" s="59">
        <f t="shared" si="13"/>
        <v>0</v>
      </c>
      <c r="BD34" s="59">
        <f t="shared" si="14"/>
        <v>0</v>
      </c>
      <c r="BE34" s="59">
        <f t="shared" si="15"/>
        <v>0</v>
      </c>
      <c r="BF34" s="59">
        <f t="shared" si="16"/>
        <v>0</v>
      </c>
      <c r="BG34" s="59">
        <f t="shared" si="17"/>
        <v>0</v>
      </c>
      <c r="BH34" s="59">
        <f t="shared" si="18"/>
        <v>0</v>
      </c>
      <c r="BI34" s="59">
        <f t="shared" si="19"/>
        <v>0</v>
      </c>
      <c r="BJ34" s="59">
        <f t="shared" si="20"/>
        <v>0</v>
      </c>
      <c r="BK34" s="59">
        <f t="shared" si="21"/>
        <v>0</v>
      </c>
      <c r="BL34" s="59">
        <f t="shared" si="22"/>
        <v>0</v>
      </c>
      <c r="BM34" s="59">
        <f t="shared" si="23"/>
        <v>0</v>
      </c>
      <c r="BN34" s="59">
        <f t="shared" si="24"/>
        <v>0</v>
      </c>
      <c r="BO34" s="59">
        <f t="shared" si="25"/>
        <v>0</v>
      </c>
      <c r="BP34" s="59">
        <f t="shared" si="30"/>
        <v>0</v>
      </c>
      <c r="BQ34" s="59">
        <f t="shared" si="26"/>
        <v>0</v>
      </c>
      <c r="BR34" s="59">
        <f t="shared" si="27"/>
        <v>0</v>
      </c>
      <c r="BS34" s="59">
        <f t="shared" si="28"/>
        <v>0</v>
      </c>
      <c r="BT34" s="59">
        <f t="shared" si="29"/>
        <v>0</v>
      </c>
    </row>
    <row r="35" spans="41:72" ht="19.5" thickBot="1" x14ac:dyDescent="0.45">
      <c r="AO35" s="125" t="s">
        <v>737</v>
      </c>
      <c r="AP35" s="29"/>
      <c r="AQ35" s="29"/>
      <c r="AR35" s="29"/>
      <c r="AS35" s="29"/>
      <c r="AT35" s="29"/>
      <c r="AU35" s="30"/>
      <c r="AW35" s="61">
        <f>SUM(AW31:AW34)</f>
        <v>0</v>
      </c>
      <c r="AX35" s="62">
        <f t="shared" ref="AX35:BB35" si="31">SUM(AX31:AX34)</f>
        <v>0</v>
      </c>
      <c r="AY35" s="62">
        <f t="shared" si="31"/>
        <v>0</v>
      </c>
      <c r="AZ35" s="62">
        <f t="shared" si="31"/>
        <v>0</v>
      </c>
      <c r="BA35" s="62">
        <f t="shared" si="31"/>
        <v>0</v>
      </c>
      <c r="BB35" s="63">
        <f t="shared" si="31"/>
        <v>0</v>
      </c>
      <c r="BC35" s="62">
        <f t="shared" ref="BC35" si="32">SUM(BC31:BC34)</f>
        <v>0</v>
      </c>
      <c r="BD35" s="62">
        <f t="shared" ref="BD35" si="33">SUM(BD31:BD34)</f>
        <v>0</v>
      </c>
      <c r="BE35" s="62">
        <f t="shared" ref="BE35" si="34">SUM(BE31:BE34)</f>
        <v>0</v>
      </c>
      <c r="BF35" s="62">
        <f t="shared" ref="BF35" si="35">SUM(BF31:BF34)</f>
        <v>0</v>
      </c>
      <c r="BG35" s="62">
        <f t="shared" ref="BG35" si="36">SUM(BG31:BG34)</f>
        <v>0</v>
      </c>
      <c r="BH35" s="64">
        <f t="shared" ref="BH35" si="37">SUM(BH31:BH34)</f>
        <v>0</v>
      </c>
      <c r="BI35" s="61">
        <f>SUM(BI31:BI34)</f>
        <v>0</v>
      </c>
      <c r="BJ35" s="62">
        <f t="shared" ref="BJ35" si="38">SUM(BJ31:BJ34)</f>
        <v>0</v>
      </c>
      <c r="BK35" s="62">
        <f t="shared" ref="BK35" si="39">SUM(BK31:BK34)</f>
        <v>0</v>
      </c>
      <c r="BL35" s="62">
        <f t="shared" ref="BL35" si="40">SUM(BL31:BL34)</f>
        <v>0</v>
      </c>
      <c r="BM35" s="62">
        <f t="shared" ref="BM35" si="41">SUM(BM31:BM34)</f>
        <v>0</v>
      </c>
      <c r="BN35" s="63">
        <f t="shared" ref="BN35" si="42">SUM(BN31:BN34)</f>
        <v>0</v>
      </c>
      <c r="BO35" s="62">
        <f t="shared" ref="BO35" si="43">SUM(BO31:BO34)</f>
        <v>0</v>
      </c>
      <c r="BP35" s="62">
        <f t="shared" ref="BP35" si="44">SUM(BP31:BP34)</f>
        <v>0</v>
      </c>
      <c r="BQ35" s="62">
        <f t="shared" ref="BQ35" si="45">SUM(BQ31:BQ34)</f>
        <v>0</v>
      </c>
      <c r="BR35" s="62">
        <f t="shared" ref="BR35" si="46">SUM(BR31:BR34)</f>
        <v>0</v>
      </c>
      <c r="BS35" s="62">
        <f t="shared" ref="BS35" si="47">SUM(BS31:BS34)</f>
        <v>0</v>
      </c>
      <c r="BT35" s="64">
        <f t="shared" ref="BT35" si="48">SUM(BT31:BT34)</f>
        <v>0</v>
      </c>
    </row>
    <row r="36" spans="41:72" x14ac:dyDescent="0.4">
      <c r="AO36" s="58"/>
      <c r="AW36" s="65" t="str">
        <f>IF(AW35&gt;1,1,"")</f>
        <v/>
      </c>
      <c r="AX36" s="65" t="str">
        <f t="shared" ref="AX36:BB36" si="49">IF(AX35&gt;1,1,"")</f>
        <v/>
      </c>
      <c r="AY36" s="65" t="str">
        <f t="shared" si="49"/>
        <v/>
      </c>
      <c r="AZ36" s="65" t="str">
        <f t="shared" si="49"/>
        <v/>
      </c>
      <c r="BA36" s="65" t="str">
        <f t="shared" si="49"/>
        <v/>
      </c>
      <c r="BB36" s="65" t="str">
        <f t="shared" si="49"/>
        <v/>
      </c>
      <c r="BC36" s="65" t="str">
        <f t="shared" ref="BC36" si="50">IF(BC35&gt;1,1,"")</f>
        <v/>
      </c>
      <c r="BD36" s="65" t="str">
        <f t="shared" ref="BD36" si="51">IF(BD35&gt;1,1,"")</f>
        <v/>
      </c>
      <c r="BE36" s="65" t="str">
        <f>IF(BE35&gt;1,1,"")</f>
        <v/>
      </c>
      <c r="BF36" s="65" t="str">
        <f t="shared" ref="BF36" si="52">IF(BF35&gt;1,1,"")</f>
        <v/>
      </c>
      <c r="BG36" s="65" t="str">
        <f t="shared" ref="BG36" si="53">IF(BG35&gt;1,1,"")</f>
        <v/>
      </c>
      <c r="BH36" s="65" t="str">
        <f t="shared" ref="BH36" si="54">IF(BH35&gt;1,1,"")</f>
        <v/>
      </c>
      <c r="BI36" s="65" t="str">
        <f>IF(BI35&gt;1,1,"")</f>
        <v/>
      </c>
      <c r="BJ36" s="65" t="str">
        <f t="shared" ref="BJ36" si="55">IF(BJ35&gt;1,1,"")</f>
        <v/>
      </c>
      <c r="BK36" s="65" t="str">
        <f t="shared" ref="BK36" si="56">IF(BK35&gt;1,1,"")</f>
        <v/>
      </c>
      <c r="BL36" s="65" t="str">
        <f t="shared" ref="BL36" si="57">IF(BL35&gt;1,1,"")</f>
        <v/>
      </c>
      <c r="BM36" s="65" t="str">
        <f t="shared" ref="BM36" si="58">IF(BM35&gt;1,1,"")</f>
        <v/>
      </c>
      <c r="BN36" s="65" t="str">
        <f t="shared" ref="BN36" si="59">IF(BN35&gt;1,1,"")</f>
        <v/>
      </c>
      <c r="BO36" s="65" t="str">
        <f t="shared" ref="BO36" si="60">IF(BO35&gt;1,1,"")</f>
        <v/>
      </c>
      <c r="BP36" s="65" t="str">
        <f t="shared" ref="BP36" si="61">IF(BP35&gt;1,1,"")</f>
        <v/>
      </c>
      <c r="BQ36" s="65" t="str">
        <f>IF(BQ35&gt;1,1,"")</f>
        <v/>
      </c>
      <c r="BR36" s="65" t="str">
        <f t="shared" ref="BR36" si="62">IF(BR35&gt;1,1,"")</f>
        <v/>
      </c>
      <c r="BS36" s="65" t="str">
        <f t="shared" ref="BS36" si="63">IF(BS35&gt;1,1,"")</f>
        <v/>
      </c>
      <c r="BT36" s="65" t="str">
        <f t="shared" ref="BT36" si="64">IF(BT35&gt;1,1,"")</f>
        <v/>
      </c>
    </row>
    <row r="37" spans="41:72" x14ac:dyDescent="0.4">
      <c r="AO37" s="58"/>
    </row>
    <row r="38" spans="41:72" x14ac:dyDescent="0.4">
      <c r="AO38" s="58"/>
    </row>
  </sheetData>
  <sheetProtection algorithmName="SHA-512" hashValue="oydj3ngtFmA0vIzqAAOphV12rIOo4bf6EWcCncxkDP3S7blAQ6hFWCuSPnLRlxO/rWejWV+RHqv4euF3F6+XLA==" saltValue="NAuj0J6JWo0S0UrIro9i7w==" spinCount="100000" sheet="1" objects="1" scenarios="1"/>
  <mergeCells count="109">
    <mergeCell ref="AM27:AM28"/>
    <mergeCell ref="I24:J24"/>
    <mergeCell ref="A32:E32"/>
    <mergeCell ref="AC7:AI7"/>
    <mergeCell ref="AD10:AI10"/>
    <mergeCell ref="G10:AA11"/>
    <mergeCell ref="F32:AI32"/>
    <mergeCell ref="G6:AA6"/>
    <mergeCell ref="G7:AA7"/>
    <mergeCell ref="G12:I12"/>
    <mergeCell ref="G13:I13"/>
    <mergeCell ref="G14:I14"/>
    <mergeCell ref="G15:I15"/>
    <mergeCell ref="A21:AA21"/>
    <mergeCell ref="A16:F16"/>
    <mergeCell ref="AB25:AC25"/>
    <mergeCell ref="AB26:AC26"/>
    <mergeCell ref="AB27:AC27"/>
    <mergeCell ref="AB28:AC28"/>
    <mergeCell ref="AE25:AF25"/>
    <mergeCell ref="AE26:AF26"/>
    <mergeCell ref="AE27:AF27"/>
    <mergeCell ref="AE28:AF28"/>
    <mergeCell ref="C26:E26"/>
    <mergeCell ref="G18:I19"/>
    <mergeCell ref="J18:N19"/>
    <mergeCell ref="O18:AA18"/>
    <mergeCell ref="A22:AA22"/>
    <mergeCell ref="Z25:AA25"/>
    <mergeCell ref="S25:Y25"/>
    <mergeCell ref="A25:B25"/>
    <mergeCell ref="Q16:AA16"/>
    <mergeCell ref="O8:P8"/>
    <mergeCell ref="I9:K9"/>
    <mergeCell ref="M9:P9"/>
    <mergeCell ref="F24:H24"/>
    <mergeCell ref="F25:H25"/>
    <mergeCell ref="A30:AA30"/>
    <mergeCell ref="J12:N12"/>
    <mergeCell ref="P12:T12"/>
    <mergeCell ref="V12:Z12"/>
    <mergeCell ref="V13:Z13"/>
    <mergeCell ref="P13:T13"/>
    <mergeCell ref="J13:N13"/>
    <mergeCell ref="A17:F17"/>
    <mergeCell ref="G17:H17"/>
    <mergeCell ref="Q17:R17"/>
    <mergeCell ref="I17:O17"/>
    <mergeCell ref="S28:Y28"/>
    <mergeCell ref="A28:B28"/>
    <mergeCell ref="A12:F13"/>
    <mergeCell ref="A14:F15"/>
    <mergeCell ref="J14:Z14"/>
    <mergeCell ref="J15:Z15"/>
    <mergeCell ref="G16:I16"/>
    <mergeCell ref="O19:Q19"/>
    <mergeCell ref="R19:AA19"/>
    <mergeCell ref="Z24:AA24"/>
    <mergeCell ref="S24:Y24"/>
    <mergeCell ref="A24:B24"/>
    <mergeCell ref="I28:J28"/>
    <mergeCell ref="A29:O29"/>
    <mergeCell ref="P29:Q29"/>
    <mergeCell ref="R29:AA29"/>
    <mergeCell ref="A6:F6"/>
    <mergeCell ref="A7:F7"/>
    <mergeCell ref="A8:F8"/>
    <mergeCell ref="A9:F11"/>
    <mergeCell ref="Z26:AA26"/>
    <mergeCell ref="K24:R24"/>
    <mergeCell ref="K25:R25"/>
    <mergeCell ref="K26:R26"/>
    <mergeCell ref="K27:R27"/>
    <mergeCell ref="K28:R28"/>
    <mergeCell ref="C28:E28"/>
    <mergeCell ref="F28:H28"/>
    <mergeCell ref="A23:K23"/>
    <mergeCell ref="C25:E25"/>
    <mergeCell ref="Z28:AA28"/>
    <mergeCell ref="S26:Y26"/>
    <mergeCell ref="A26:B26"/>
    <mergeCell ref="C27:E27"/>
    <mergeCell ref="F27:H27"/>
    <mergeCell ref="I27:J27"/>
    <mergeCell ref="Z27:AA27"/>
    <mergeCell ref="A4:AA4"/>
    <mergeCell ref="S17:Z17"/>
    <mergeCell ref="AC24:AI24"/>
    <mergeCell ref="AH25:AI28"/>
    <mergeCell ref="AM2:AM5"/>
    <mergeCell ref="AM7:AM9"/>
    <mergeCell ref="AM25:AM26"/>
    <mergeCell ref="A1:AI1"/>
    <mergeCell ref="AC5:AI5"/>
    <mergeCell ref="S27:Y27"/>
    <mergeCell ref="A27:B27"/>
    <mergeCell ref="I26:J26"/>
    <mergeCell ref="F26:H26"/>
    <mergeCell ref="A2:AI2"/>
    <mergeCell ref="L8:M8"/>
    <mergeCell ref="I8:J8"/>
    <mergeCell ref="I25:J25"/>
    <mergeCell ref="J16:P16"/>
    <mergeCell ref="C24:E24"/>
    <mergeCell ref="L23:AA23"/>
    <mergeCell ref="G8:H8"/>
    <mergeCell ref="R8:W8"/>
    <mergeCell ref="X8:Y8"/>
    <mergeCell ref="A18:F19"/>
  </mergeCells>
  <phoneticPr fontId="1"/>
  <conditionalFormatting sqref="C25:J25">
    <cfRule type="expression" dxfId="17" priority="8">
      <formula>$AB$25="同じ時間"</formula>
    </cfRule>
  </conditionalFormatting>
  <conditionalFormatting sqref="C26:J26">
    <cfRule type="expression" dxfId="16" priority="7">
      <formula>$AB$26="同じ時間"</formula>
    </cfRule>
  </conditionalFormatting>
  <conditionalFormatting sqref="C27:J27">
    <cfRule type="expression" dxfId="15" priority="6">
      <formula>$AB$27="同じ時間"</formula>
    </cfRule>
  </conditionalFormatting>
  <conditionalFormatting sqref="C28:J28">
    <cfRule type="expression" dxfId="14" priority="5">
      <formula>$AB$28="同じ時間"</formula>
    </cfRule>
  </conditionalFormatting>
  <conditionalFormatting sqref="K25:R25">
    <cfRule type="expression" dxfId="13" priority="4">
      <formula>$AE$25="同じ講座"</formula>
    </cfRule>
  </conditionalFormatting>
  <conditionalFormatting sqref="K26:R26">
    <cfRule type="expression" dxfId="12" priority="3">
      <formula>$AE$26="同じ講座"</formula>
    </cfRule>
  </conditionalFormatting>
  <conditionalFormatting sqref="K27:R27">
    <cfRule type="expression" dxfId="11" priority="2">
      <formula>$AE$27="同じ講座"</formula>
    </cfRule>
  </conditionalFormatting>
  <conditionalFormatting sqref="K28:R28">
    <cfRule type="expression" dxfId="10" priority="1">
      <formula>$AE$28="同じ講座"</formula>
    </cfRule>
  </conditionalFormatting>
  <conditionalFormatting sqref="AH25:AI28">
    <cfRule type="expression" dxfId="9" priority="9">
      <formula>SUM($AW$36:$BT$36)&gt;0</formula>
    </cfRule>
  </conditionalFormatting>
  <dataValidations xWindow="696" yWindow="530" count="21">
    <dataValidation type="list" allowBlank="1" showInputMessage="1" showErrorMessage="1" sqref="G8:H8" xr:uid="{99C00700-7C86-444D-94C2-BB22A8E5B628}">
      <formula1>"昭和,平成,　"</formula1>
    </dataValidation>
    <dataValidation type="list" allowBlank="1" showInputMessage="1" showErrorMessage="1" sqref="C26:E28" xr:uid="{702151D1-0606-44C6-8FF8-87D3CBF1B4D8}">
      <formula1>"前期,後期,通年"</formula1>
    </dataValidation>
    <dataValidation type="list" allowBlank="1" showInputMessage="1" showErrorMessage="1" sqref="F26:H28" xr:uid="{41CC44A7-ACC4-4800-BD9E-43902F0BDAEB}">
      <formula1>"月・木,火・金,水,金"</formula1>
    </dataValidation>
    <dataValidation type="list" allowBlank="1" showInputMessage="1" showErrorMessage="1" sqref="I26:J28" xr:uid="{D1F83839-CD60-44A3-89E3-3D530E0E6D4F}">
      <formula1>"１校,２校,３校,４校,５校,６校"</formula1>
    </dataValidation>
    <dataValidation type="list" allowBlank="1" showInputMessage="1" showErrorMessage="1" sqref="G20:K20" xr:uid="{1B09DBA1-6720-47A8-BA32-535C76C07518}">
      <formula1>"良好,ふつう"</formula1>
    </dataValidation>
    <dataValidation type="list" allowBlank="1" showInputMessage="1" showErrorMessage="1" sqref="K26:K28" xr:uid="{85FA73AC-86AA-45AF-AB98-9C9DA7205041}">
      <formula1>INDIRECT($C26&amp;$F26&amp;$I26)</formula1>
    </dataValidation>
    <dataValidation type="list" allowBlank="1" showInputMessage="1" showErrorMessage="1" prompt="希望する講座数を選択してください" sqref="P29:Q29" xr:uid="{5B7C6B00-5BBD-496A-9F4B-3347F3C5A122}">
      <formula1>"１,２"</formula1>
    </dataValidation>
    <dataValidation imeMode="fullAlpha" allowBlank="1" showInputMessage="1" showErrorMessage="1" sqref="J12:Z13" xr:uid="{359FC17E-E442-4D05-91DE-E6C0ED72C44F}"/>
    <dataValidation imeMode="halfAlpha" allowBlank="1" showInputMessage="1" showErrorMessage="1" sqref="I8:J8 L8:M8 O8:P8 X8:Y8 M9:P9 Q16:AA16 I9:K9" xr:uid="{22B18608-DBBC-44C5-9B37-10C8829B574C}"/>
    <dataValidation type="list" allowBlank="1" showInputMessage="1" showErrorMessage="1" prompt="「有→」の場合は、登下校や授業など学校生活全般に関わってくる傷病等や、配慮を要するものがあれば入力してください。（身体的な障かいや心疾患など）" sqref="O19:Q19" xr:uid="{A708F65B-8546-4D05-8E2A-2DA8BBD69649}">
      <formula1>"無,有　→,　"</formula1>
    </dataValidation>
    <dataValidation imeMode="fullKatakana" allowBlank="1" showInputMessage="1" showErrorMessage="1" sqref="G6:AA6" xr:uid="{A150EFD7-83FA-45E3-B837-F8EBCDDC1945}"/>
    <dataValidation type="list" allowBlank="1" showInputMessage="1" showErrorMessage="1" prompt="期間を選択してください" sqref="C25:E25" xr:uid="{CAFC6FF0-5E7A-4317-AEC7-3DBED51B950A}">
      <formula1>"前期,後期,通年"</formula1>
    </dataValidation>
    <dataValidation type="list" allowBlank="1" showInputMessage="1" showErrorMessage="1" prompt="授業の曜日を選択してください" sqref="F25:H25" xr:uid="{8C83E64B-42A1-4F67-A201-B330D51F81AF}">
      <formula1>"月・木,火・金,水,金"</formula1>
    </dataValidation>
    <dataValidation type="list" allowBlank="1" showInputMessage="1" showErrorMessage="1" prompt="従業の時間を選択してください" sqref="I25:J25" xr:uid="{F10C8298-8CED-45C1-9366-954EB2F4B7AE}">
      <formula1>"１校,２校,３校,４校,５校,６校"</formula1>
    </dataValidation>
    <dataValidation type="list" allowBlank="1" showInputMessage="1" showErrorMessage="1" prompt="受講希望の講座名を選択してください" sqref="K25:R25" xr:uid="{B601AB3D-66E2-4FBD-8308-DC7EE4DD7DD4}">
      <formula1>INDIRECT($C25&amp;$F25&amp;$I25)</formula1>
    </dataValidation>
    <dataValidation type="list" allowBlank="1" showInputMessage="1" showErrorMessage="1" prompt="通学方法を選択してください。自家用車・バイクの場合は通学申請の手続きが必要となります（後日連絡）。" sqref="I17:O17 S17" xr:uid="{BCAFCB23-0256-40CC-9BB8-368B427D869C}">
      <formula1>"徒歩,自転車,自家用車,バイク,バス・ＪＲ等"</formula1>
    </dataValidation>
    <dataValidation type="list" allowBlank="1" showInputMessage="1" showErrorMessage="1" prompt="単位制の卒業生や、過去に一部科目履修の経験がある方はＩＤを入力してください。" sqref="G16:I16" xr:uid="{26DFD960-B213-4530-983C-7AD97D8413A1}">
      <formula1>"有,無,　"</formula1>
    </dataValidation>
    <dataValidation imeMode="halfAlpha" allowBlank="1" showInputMessage="1" showErrorMessage="1" prompt="ＰＣ等（パソコン、端末）か携帯電話のどちらかでも結構です。" sqref="J14:Z15" xr:uid="{5EC997A3-D478-412E-8E04-003CEEF32AE3}"/>
    <dataValidation allowBlank="1" showInputMessage="1" showErrorMessage="1" prompt="住所には「北海道」は不要です。" sqref="G10:AA11" xr:uid="{44848025-2828-439A-BC81-5BB351C5A537}"/>
    <dataValidation type="list" allowBlank="1" showInputMessage="1" showErrorMessage="1" prompt="健康状態を選択してください。「その他」の場合は、下の特記事項欄に具体的な理由を記入してください。" sqref="G18:I19" xr:uid="{D0BACED7-2900-4580-8F34-10198DACA6DE}">
      <formula1>"　,良好,その他"</formula1>
    </dataValidation>
    <dataValidation type="list" showInputMessage="1" showErrorMessage="1" prompt="表示される▼をクリックして、①~③を選択してください" sqref="F32:AI32" xr:uid="{8D706AAC-7A6A-4C68-B0A2-771315327BB1}">
      <formula1>$AO$32:$AO$35</formula1>
    </dataValidation>
  </dataValidations>
  <pageMargins left="0.59055118110236227" right="0.59055118110236227" top="0.59055118110236227" bottom="0.59055118110236227" header="0" footer="0"/>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2DDD-25A3-40BF-823D-88322507917F}">
  <sheetPr codeName="Sheet6">
    <tabColor rgb="FFFFFF00"/>
    <pageSetUpPr fitToPage="1"/>
  </sheetPr>
  <dimension ref="A1:AS116"/>
  <sheetViews>
    <sheetView showGridLines="0" workbookViewId="0">
      <selection sqref="A1:AD1"/>
    </sheetView>
  </sheetViews>
  <sheetFormatPr defaultRowHeight="18.75" x14ac:dyDescent="0.4"/>
  <cols>
    <col min="1" max="1" width="3.625" customWidth="1"/>
    <col min="2" max="2" width="4.75" customWidth="1"/>
    <col min="3" max="33" width="2.625" customWidth="1"/>
    <col min="34" max="34" width="40.625" style="68" customWidth="1"/>
    <col min="35" max="45" width="7.375" style="68" bestFit="1" customWidth="1"/>
  </cols>
  <sheetData>
    <row r="1" spans="1:45" x14ac:dyDescent="0.4">
      <c r="A1" s="443" t="s">
        <v>209</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2"/>
      <c r="AF1" s="42"/>
      <c r="AG1" s="42"/>
    </row>
    <row r="2" spans="1:45" ht="21" x14ac:dyDescent="0.4">
      <c r="A2" s="451" t="s">
        <v>666</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55"/>
      <c r="AF2" s="55"/>
      <c r="AG2" s="55"/>
      <c r="AH2" s="136" t="s">
        <v>427</v>
      </c>
      <c r="AI2" s="135"/>
      <c r="AJ2" s="135"/>
      <c r="AK2" s="135"/>
    </row>
    <row r="3" spans="1:45" ht="7.5" customHeight="1" thickBot="1" x14ac:dyDescent="0.45">
      <c r="AH3" s="136"/>
      <c r="AI3" s="135"/>
      <c r="AJ3" s="135"/>
      <c r="AK3" s="135"/>
    </row>
    <row r="4" spans="1:45" ht="22.5" thickTop="1" thickBot="1" x14ac:dyDescent="0.45">
      <c r="A4" s="116" t="s">
        <v>276</v>
      </c>
      <c r="B4" s="117"/>
      <c r="C4" s="117"/>
      <c r="D4" s="117"/>
      <c r="E4" s="118"/>
      <c r="F4" s="77" t="s">
        <v>277</v>
      </c>
      <c r="G4" s="53"/>
      <c r="H4" s="53"/>
      <c r="I4" s="53"/>
      <c r="J4" s="53"/>
      <c r="K4" s="53"/>
      <c r="L4" s="53"/>
      <c r="M4" s="53"/>
      <c r="N4" s="53"/>
      <c r="O4" s="604" t="s">
        <v>275</v>
      </c>
      <c r="P4" s="605"/>
      <c r="Q4" s="605"/>
      <c r="R4" s="606"/>
      <c r="S4" s="607" t="str">
        <f>IF(申込書!G7="","",申込書!G7)</f>
        <v/>
      </c>
      <c r="T4" s="608"/>
      <c r="U4" s="608"/>
      <c r="V4" s="608"/>
      <c r="W4" s="608"/>
      <c r="X4" s="608"/>
      <c r="Y4" s="608"/>
      <c r="Z4" s="608"/>
      <c r="AA4" s="608"/>
      <c r="AB4" s="608"/>
      <c r="AC4" s="608"/>
      <c r="AD4" s="609"/>
      <c r="AE4" s="55"/>
      <c r="AF4" s="55"/>
      <c r="AG4" s="55"/>
      <c r="AH4" s="136" t="s">
        <v>428</v>
      </c>
      <c r="AI4" s="135"/>
      <c r="AJ4" s="135"/>
      <c r="AK4" s="135"/>
    </row>
    <row r="5" spans="1:45" ht="7.5" customHeight="1" thickTop="1" x14ac:dyDescent="0.4">
      <c r="AH5" s="134"/>
    </row>
    <row r="6" spans="1:45" s="42" customFormat="1" ht="19.5" thickBot="1" x14ac:dyDescent="0.45">
      <c r="A6" s="599" t="s">
        <v>234</v>
      </c>
      <c r="B6" s="599"/>
      <c r="C6" s="599"/>
      <c r="D6" s="599"/>
      <c r="E6" s="599"/>
      <c r="F6" s="42" t="s">
        <v>226</v>
      </c>
      <c r="V6" s="42" t="s">
        <v>274</v>
      </c>
      <c r="AH6" s="271" t="s">
        <v>715</v>
      </c>
      <c r="AI6" s="67"/>
      <c r="AJ6" s="67"/>
      <c r="AK6" s="67"/>
      <c r="AL6" s="67"/>
      <c r="AM6" s="67"/>
      <c r="AN6" s="67"/>
      <c r="AO6" s="67"/>
      <c r="AP6" s="67"/>
      <c r="AQ6" s="67"/>
      <c r="AR6" s="67"/>
      <c r="AS6" s="67"/>
    </row>
    <row r="7" spans="1:45" s="54" customFormat="1" ht="18.75" customHeight="1" thickBot="1" x14ac:dyDescent="0.45">
      <c r="A7" s="71" t="s">
        <v>218</v>
      </c>
      <c r="B7" s="72" t="s">
        <v>137</v>
      </c>
      <c r="C7" s="603" t="s">
        <v>217</v>
      </c>
      <c r="D7" s="603"/>
      <c r="E7" s="603"/>
      <c r="F7" s="601" t="s">
        <v>212</v>
      </c>
      <c r="G7" s="601"/>
      <c r="H7" s="601"/>
      <c r="I7" s="601"/>
      <c r="J7" s="601"/>
      <c r="K7" s="601" t="s">
        <v>213</v>
      </c>
      <c r="L7" s="601"/>
      <c r="M7" s="601"/>
      <c r="N7" s="601"/>
      <c r="O7" s="601"/>
      <c r="P7" s="601" t="s">
        <v>214</v>
      </c>
      <c r="Q7" s="601"/>
      <c r="R7" s="601"/>
      <c r="S7" s="601"/>
      <c r="T7" s="601"/>
      <c r="U7" s="601" t="s">
        <v>215</v>
      </c>
      <c r="V7" s="601"/>
      <c r="W7" s="601"/>
      <c r="X7" s="601"/>
      <c r="Y7" s="601"/>
      <c r="Z7" s="601" t="s">
        <v>216</v>
      </c>
      <c r="AA7" s="601"/>
      <c r="AB7" s="601"/>
      <c r="AC7" s="601"/>
      <c r="AD7" s="602"/>
      <c r="AI7" s="69"/>
      <c r="AJ7" s="69"/>
      <c r="AK7" s="69"/>
      <c r="AL7" s="69"/>
      <c r="AM7" s="69"/>
      <c r="AN7" s="69"/>
      <c r="AO7" s="69"/>
      <c r="AP7" s="69"/>
      <c r="AQ7" s="69"/>
      <c r="AR7" s="69"/>
      <c r="AS7" s="69"/>
    </row>
    <row r="8" spans="1:45" s="42" customFormat="1" ht="15" customHeight="1" x14ac:dyDescent="0.4">
      <c r="A8" s="620" t="s">
        <v>219</v>
      </c>
      <c r="B8" s="625" t="s">
        <v>228</v>
      </c>
      <c r="C8" s="610">
        <v>0.36805555555555558</v>
      </c>
      <c r="D8" s="611"/>
      <c r="E8" s="611"/>
      <c r="F8" s="600"/>
      <c r="G8" s="600"/>
      <c r="H8" s="600"/>
      <c r="I8" s="600"/>
      <c r="J8" s="600"/>
      <c r="K8" s="600"/>
      <c r="L8" s="600"/>
      <c r="M8" s="600"/>
      <c r="N8" s="600"/>
      <c r="O8" s="600"/>
      <c r="P8" s="600"/>
      <c r="Q8" s="600"/>
      <c r="R8" s="600"/>
      <c r="S8" s="600"/>
      <c r="T8" s="600"/>
      <c r="U8" s="600" t="str">
        <f>IF(F8="","",F8)</f>
        <v/>
      </c>
      <c r="V8" s="600"/>
      <c r="W8" s="600"/>
      <c r="X8" s="600"/>
      <c r="Y8" s="600"/>
      <c r="Z8" s="600" t="str">
        <f>IF(K8="","",K8)</f>
        <v/>
      </c>
      <c r="AA8" s="600"/>
      <c r="AB8" s="600"/>
      <c r="AC8" s="600"/>
      <c r="AD8" s="627"/>
      <c r="AH8" s="67"/>
      <c r="AI8" s="67"/>
      <c r="AJ8" s="67"/>
      <c r="AK8" s="67"/>
      <c r="AL8" s="67"/>
      <c r="AM8" s="67"/>
      <c r="AN8" s="67"/>
      <c r="AO8" s="67"/>
      <c r="AP8" s="67"/>
      <c r="AQ8" s="67"/>
      <c r="AR8" s="67"/>
      <c r="AS8" s="67"/>
    </row>
    <row r="9" spans="1:45" s="42" customFormat="1" ht="15" customHeight="1" x14ac:dyDescent="0.4">
      <c r="A9" s="621"/>
      <c r="B9" s="618"/>
      <c r="C9" s="612" t="s">
        <v>222</v>
      </c>
      <c r="D9" s="612"/>
      <c r="E9" s="612"/>
      <c r="F9" s="565" t="str">
        <f>IFERROR(VLOOKUP("111",申込書!$AS$25:$AT$28,2,FALSE),IFERROR(VLOOKUP("311",申込書!$AS$25:$AT$28,2,FALSE),""))</f>
        <v/>
      </c>
      <c r="G9" s="566"/>
      <c r="H9" s="566"/>
      <c r="I9" s="566"/>
      <c r="J9" s="567"/>
      <c r="K9" s="565" t="str">
        <f>IFERROR(VLOOKUP("121",申込書!$AS$25:$AT$28,2,FALSE),IFERROR(VLOOKUP("321",申込書!$AS$25:$AT$28,2,FALSE),""))</f>
        <v/>
      </c>
      <c r="L9" s="566"/>
      <c r="M9" s="566"/>
      <c r="N9" s="566"/>
      <c r="O9" s="567"/>
      <c r="P9" s="565" t="str">
        <f>IFERROR(VLOOKUP("331",申込書!$AS$25:$AT$28,2,FALSE),IFERROR(VLOOKUP("331",申込書!$AS$25:$AT$28,2,FALSE),""))</f>
        <v/>
      </c>
      <c r="Q9" s="566"/>
      <c r="R9" s="566"/>
      <c r="S9" s="566"/>
      <c r="T9" s="567"/>
      <c r="U9" s="565" t="str">
        <f t="shared" ref="U9" si="0">IF(F9="","",F9)</f>
        <v/>
      </c>
      <c r="V9" s="566"/>
      <c r="W9" s="566"/>
      <c r="X9" s="566"/>
      <c r="Y9" s="567"/>
      <c r="Z9" s="565" t="str">
        <f t="shared" ref="Z9" si="1">IF(K9="","",K9)</f>
        <v/>
      </c>
      <c r="AA9" s="566"/>
      <c r="AB9" s="566"/>
      <c r="AC9" s="566"/>
      <c r="AD9" s="571"/>
      <c r="AH9" s="67"/>
      <c r="AI9" s="67"/>
      <c r="AJ9" s="67"/>
      <c r="AK9" s="67"/>
      <c r="AL9" s="67"/>
      <c r="AM9" s="67"/>
      <c r="AN9" s="67"/>
      <c r="AO9" s="67"/>
      <c r="AP9" s="67"/>
      <c r="AQ9" s="67"/>
      <c r="AR9" s="67"/>
      <c r="AS9" s="67"/>
    </row>
    <row r="10" spans="1:45" s="42" customFormat="1" ht="15" customHeight="1" x14ac:dyDescent="0.4">
      <c r="A10" s="621"/>
      <c r="B10" s="618"/>
      <c r="C10" s="613">
        <v>0.43055555555555558</v>
      </c>
      <c r="D10" s="614"/>
      <c r="E10" s="614"/>
      <c r="F10" s="568"/>
      <c r="G10" s="569"/>
      <c r="H10" s="569"/>
      <c r="I10" s="569"/>
      <c r="J10" s="570"/>
      <c r="K10" s="568"/>
      <c r="L10" s="569"/>
      <c r="M10" s="569"/>
      <c r="N10" s="569"/>
      <c r="O10" s="570"/>
      <c r="P10" s="568"/>
      <c r="Q10" s="569"/>
      <c r="R10" s="569"/>
      <c r="S10" s="569"/>
      <c r="T10" s="570"/>
      <c r="U10" s="568"/>
      <c r="V10" s="569"/>
      <c r="W10" s="569"/>
      <c r="X10" s="569"/>
      <c r="Y10" s="570"/>
      <c r="Z10" s="568"/>
      <c r="AA10" s="569"/>
      <c r="AB10" s="569"/>
      <c r="AC10" s="569"/>
      <c r="AD10" s="572"/>
      <c r="AH10" s="67"/>
      <c r="AI10" s="67"/>
      <c r="AJ10" s="67"/>
      <c r="AK10" s="67"/>
      <c r="AL10" s="67"/>
      <c r="AM10" s="67"/>
      <c r="AN10" s="67"/>
      <c r="AO10" s="67"/>
      <c r="AP10" s="67"/>
      <c r="AQ10" s="67"/>
      <c r="AR10" s="67"/>
      <c r="AS10" s="67"/>
    </row>
    <row r="11" spans="1:45" s="42" customFormat="1" ht="15" customHeight="1" x14ac:dyDescent="0.4">
      <c r="A11" s="621"/>
      <c r="B11" s="618" t="s">
        <v>229</v>
      </c>
      <c r="C11" s="615">
        <v>0.44791666666666669</v>
      </c>
      <c r="D11" s="616"/>
      <c r="E11" s="616"/>
      <c r="F11" s="573"/>
      <c r="G11" s="573"/>
      <c r="H11" s="573"/>
      <c r="I11" s="573"/>
      <c r="J11" s="573"/>
      <c r="K11" s="573"/>
      <c r="L11" s="573"/>
      <c r="M11" s="573"/>
      <c r="N11" s="573"/>
      <c r="O11" s="573"/>
      <c r="P11" s="573"/>
      <c r="Q11" s="573"/>
      <c r="R11" s="573"/>
      <c r="S11" s="573"/>
      <c r="T11" s="573"/>
      <c r="U11" s="573" t="str">
        <f>IF(F11="","",F11)</f>
        <v/>
      </c>
      <c r="V11" s="573"/>
      <c r="W11" s="573"/>
      <c r="X11" s="573"/>
      <c r="Y11" s="573"/>
      <c r="Z11" s="573" t="str">
        <f>IF(K11="","",K11)</f>
        <v/>
      </c>
      <c r="AA11" s="573"/>
      <c r="AB11" s="573"/>
      <c r="AC11" s="573"/>
      <c r="AD11" s="574"/>
      <c r="AH11" s="67"/>
      <c r="AI11" s="67"/>
      <c r="AJ11" s="67"/>
      <c r="AK11" s="67"/>
      <c r="AL11" s="67"/>
      <c r="AM11" s="67"/>
      <c r="AN11" s="67"/>
      <c r="AO11" s="67"/>
      <c r="AP11" s="67"/>
      <c r="AQ11" s="67"/>
      <c r="AR11" s="67"/>
      <c r="AS11" s="67"/>
    </row>
    <row r="12" spans="1:45" s="42" customFormat="1" ht="15" customHeight="1" x14ac:dyDescent="0.4">
      <c r="A12" s="621"/>
      <c r="B12" s="618"/>
      <c r="C12" s="612" t="s">
        <v>222</v>
      </c>
      <c r="D12" s="612"/>
      <c r="E12" s="612"/>
      <c r="F12" s="565" t="str">
        <f>IFERROR(VLOOKUP("112",申込書!$AS$25:$AT$28,2,FALSE),IFERROR(VLOOKUP("312",申込書!$AS$25:$AT$28,2,FALSE),""))</f>
        <v/>
      </c>
      <c r="G12" s="566"/>
      <c r="H12" s="566"/>
      <c r="I12" s="566"/>
      <c r="J12" s="567"/>
      <c r="K12" s="565" t="str">
        <f>IFERROR(VLOOKUP("122",申込書!$AS$25:$AT$28,2,FALSE),IFERROR(VLOOKUP("322",申込書!$AS$25:$AT$28,2,FALSE),""))</f>
        <v/>
      </c>
      <c r="L12" s="566"/>
      <c r="M12" s="566"/>
      <c r="N12" s="566"/>
      <c r="O12" s="567"/>
      <c r="P12" s="565" t="str">
        <f>IFERROR(VLOOKUP("332",申込書!$AS$25:$AT$28,2,FALSE),IFERROR(VLOOKUP("332",申込書!$AS$25:$AT$28,2,FALSE),""))</f>
        <v/>
      </c>
      <c r="Q12" s="566"/>
      <c r="R12" s="566"/>
      <c r="S12" s="566"/>
      <c r="T12" s="567"/>
      <c r="U12" s="565" t="str">
        <f t="shared" ref="U12" si="2">IF(F12="","",F12)</f>
        <v/>
      </c>
      <c r="V12" s="566"/>
      <c r="W12" s="566"/>
      <c r="X12" s="566"/>
      <c r="Y12" s="567"/>
      <c r="Z12" s="565" t="str">
        <f t="shared" ref="Z12" si="3">IF(K12="","",K12)</f>
        <v/>
      </c>
      <c r="AA12" s="566"/>
      <c r="AB12" s="566"/>
      <c r="AC12" s="566"/>
      <c r="AD12" s="571"/>
      <c r="AH12" s="67"/>
      <c r="AI12" s="67"/>
      <c r="AJ12" s="67"/>
      <c r="AK12" s="67"/>
      <c r="AL12" s="67"/>
      <c r="AM12" s="67"/>
      <c r="AN12" s="67"/>
      <c r="AO12" s="67"/>
      <c r="AP12" s="67"/>
      <c r="AQ12" s="67"/>
      <c r="AR12" s="67"/>
      <c r="AS12" s="67"/>
    </row>
    <row r="13" spans="1:45" s="42" customFormat="1" ht="15" customHeight="1" x14ac:dyDescent="0.4">
      <c r="A13" s="621"/>
      <c r="B13" s="618"/>
      <c r="C13" s="613">
        <v>0.51041666666666663</v>
      </c>
      <c r="D13" s="614"/>
      <c r="E13" s="614"/>
      <c r="F13" s="568"/>
      <c r="G13" s="569"/>
      <c r="H13" s="569"/>
      <c r="I13" s="569"/>
      <c r="J13" s="570"/>
      <c r="K13" s="568"/>
      <c r="L13" s="569"/>
      <c r="M13" s="569"/>
      <c r="N13" s="569"/>
      <c r="O13" s="570"/>
      <c r="P13" s="568"/>
      <c r="Q13" s="569"/>
      <c r="R13" s="569"/>
      <c r="S13" s="569"/>
      <c r="T13" s="570"/>
      <c r="U13" s="568"/>
      <c r="V13" s="569"/>
      <c r="W13" s="569"/>
      <c r="X13" s="569"/>
      <c r="Y13" s="570"/>
      <c r="Z13" s="568"/>
      <c r="AA13" s="569"/>
      <c r="AB13" s="569"/>
      <c r="AC13" s="569"/>
      <c r="AD13" s="572"/>
      <c r="AH13" s="67"/>
      <c r="AI13" s="67"/>
      <c r="AJ13" s="67"/>
      <c r="AK13" s="67"/>
      <c r="AL13" s="67"/>
      <c r="AM13" s="67"/>
      <c r="AN13" s="67"/>
      <c r="AO13" s="67"/>
      <c r="AP13" s="67"/>
      <c r="AQ13" s="67"/>
      <c r="AR13" s="67"/>
      <c r="AS13" s="67"/>
    </row>
    <row r="14" spans="1:45" s="42" customFormat="1" ht="15" customHeight="1" x14ac:dyDescent="0.4">
      <c r="A14" s="70" t="s">
        <v>223</v>
      </c>
      <c r="B14" s="56"/>
      <c r="C14" s="56"/>
      <c r="D14" s="56"/>
      <c r="E14" s="56"/>
      <c r="F14" s="73"/>
      <c r="G14" s="617"/>
      <c r="H14" s="617"/>
      <c r="I14" s="617"/>
      <c r="J14" s="73"/>
      <c r="K14" s="73"/>
      <c r="L14" s="617"/>
      <c r="M14" s="617"/>
      <c r="N14" s="617"/>
      <c r="O14" s="73"/>
      <c r="P14" s="73"/>
      <c r="Q14" s="617"/>
      <c r="R14" s="617"/>
      <c r="S14" s="617"/>
      <c r="T14" s="73"/>
      <c r="U14" s="73"/>
      <c r="V14" s="73"/>
      <c r="W14" s="73"/>
      <c r="X14" s="73"/>
      <c r="Y14" s="73"/>
      <c r="Z14" s="73"/>
      <c r="AA14" s="617"/>
      <c r="AB14" s="617"/>
      <c r="AC14" s="617"/>
      <c r="AD14" s="74"/>
      <c r="AH14" s="67"/>
      <c r="AI14" s="67"/>
      <c r="AJ14" s="67"/>
      <c r="AK14" s="67"/>
      <c r="AL14" s="67"/>
      <c r="AM14" s="67"/>
      <c r="AN14" s="67"/>
      <c r="AO14" s="67"/>
      <c r="AP14" s="67"/>
      <c r="AQ14" s="67"/>
      <c r="AR14" s="67"/>
      <c r="AS14" s="67"/>
    </row>
    <row r="15" spans="1:45" s="42" customFormat="1" ht="15" customHeight="1" x14ac:dyDescent="0.4">
      <c r="A15" s="621" t="s">
        <v>221</v>
      </c>
      <c r="B15" s="618" t="s">
        <v>230</v>
      </c>
      <c r="C15" s="615">
        <v>0.54166666666666663</v>
      </c>
      <c r="D15" s="616"/>
      <c r="E15" s="616"/>
      <c r="F15" s="573"/>
      <c r="G15" s="573"/>
      <c r="H15" s="573"/>
      <c r="I15" s="573"/>
      <c r="J15" s="573"/>
      <c r="K15" s="573"/>
      <c r="L15" s="573"/>
      <c r="M15" s="573"/>
      <c r="N15" s="573"/>
      <c r="O15" s="573"/>
      <c r="P15" s="575"/>
      <c r="Q15" s="576"/>
      <c r="R15" s="576"/>
      <c r="S15" s="576"/>
      <c r="T15" s="577"/>
      <c r="U15" s="573" t="str">
        <f>IF(F15="","",F15)</f>
        <v/>
      </c>
      <c r="V15" s="573"/>
      <c r="W15" s="573"/>
      <c r="X15" s="573"/>
      <c r="Y15" s="573"/>
      <c r="Z15" s="573" t="str">
        <f>IF(K15="","",K15)</f>
        <v/>
      </c>
      <c r="AA15" s="573"/>
      <c r="AB15" s="573"/>
      <c r="AC15" s="573"/>
      <c r="AD15" s="574"/>
      <c r="AH15" s="67"/>
      <c r="AI15" s="67"/>
      <c r="AJ15" s="67"/>
      <c r="AK15" s="67"/>
      <c r="AL15" s="67"/>
      <c r="AM15" s="67"/>
      <c r="AN15" s="67"/>
      <c r="AO15" s="67"/>
      <c r="AP15" s="67"/>
      <c r="AQ15" s="67"/>
      <c r="AR15" s="67"/>
      <c r="AS15" s="67"/>
    </row>
    <row r="16" spans="1:45" s="42" customFormat="1" ht="15" customHeight="1" x14ac:dyDescent="0.4">
      <c r="A16" s="621"/>
      <c r="B16" s="618"/>
      <c r="C16" s="612" t="s">
        <v>222</v>
      </c>
      <c r="D16" s="612"/>
      <c r="E16" s="612"/>
      <c r="F16" s="565" t="str">
        <f>IFERROR(VLOOKUP("113",申込書!$AS$25:$AT$28,2,FALSE),IFERROR(VLOOKUP("313",申込書!$AS$25:$AT$28,2,FALSE),""))</f>
        <v/>
      </c>
      <c r="G16" s="566"/>
      <c r="H16" s="566"/>
      <c r="I16" s="566"/>
      <c r="J16" s="567"/>
      <c r="K16" s="565" t="str">
        <f>IFERROR(VLOOKUP("123",申込書!$AS$25:$AT$28,2,FALSE),IFERROR(VLOOKUP("323",申込書!$AS$25:$AT$28,2,FALSE),""))</f>
        <v/>
      </c>
      <c r="L16" s="566"/>
      <c r="M16" s="566"/>
      <c r="N16" s="566"/>
      <c r="O16" s="567"/>
      <c r="P16" s="578"/>
      <c r="Q16" s="579"/>
      <c r="R16" s="579"/>
      <c r="S16" s="579"/>
      <c r="T16" s="580"/>
      <c r="U16" s="565" t="str">
        <f t="shared" ref="U16" si="4">IF(F16="","",F16)</f>
        <v/>
      </c>
      <c r="V16" s="566"/>
      <c r="W16" s="566"/>
      <c r="X16" s="566"/>
      <c r="Y16" s="567"/>
      <c r="Z16" s="565" t="str">
        <f t="shared" ref="Z16" si="5">IF(K16="","",K16)</f>
        <v/>
      </c>
      <c r="AA16" s="566"/>
      <c r="AB16" s="566"/>
      <c r="AC16" s="566"/>
      <c r="AD16" s="571"/>
      <c r="AH16" s="66"/>
      <c r="AI16" s="66"/>
      <c r="AJ16" s="66"/>
      <c r="AK16" s="66"/>
      <c r="AL16" s="66"/>
      <c r="AM16" s="66"/>
      <c r="AN16" s="66"/>
      <c r="AO16" s="66"/>
      <c r="AP16" s="66"/>
      <c r="AQ16" s="66"/>
      <c r="AR16" s="66"/>
      <c r="AS16" s="66"/>
    </row>
    <row r="17" spans="1:45" s="42" customFormat="1" ht="15" customHeight="1" x14ac:dyDescent="0.4">
      <c r="A17" s="621"/>
      <c r="B17" s="618"/>
      <c r="C17" s="613">
        <v>0.60416666666666663</v>
      </c>
      <c r="D17" s="614"/>
      <c r="E17" s="614"/>
      <c r="F17" s="568"/>
      <c r="G17" s="569"/>
      <c r="H17" s="569"/>
      <c r="I17" s="569"/>
      <c r="J17" s="570"/>
      <c r="K17" s="568"/>
      <c r="L17" s="569"/>
      <c r="M17" s="569"/>
      <c r="N17" s="569"/>
      <c r="O17" s="570"/>
      <c r="P17" s="581"/>
      <c r="Q17" s="582"/>
      <c r="R17" s="582"/>
      <c r="S17" s="582"/>
      <c r="T17" s="583"/>
      <c r="U17" s="568"/>
      <c r="V17" s="569"/>
      <c r="W17" s="569"/>
      <c r="X17" s="569"/>
      <c r="Y17" s="570"/>
      <c r="Z17" s="568"/>
      <c r="AA17" s="569"/>
      <c r="AB17" s="569"/>
      <c r="AC17" s="569"/>
      <c r="AD17" s="572"/>
      <c r="AH17" s="66"/>
      <c r="AI17" s="66"/>
      <c r="AJ17" s="66"/>
      <c r="AK17" s="66"/>
      <c r="AL17" s="66"/>
      <c r="AM17" s="66"/>
      <c r="AN17" s="66"/>
      <c r="AO17" s="66"/>
      <c r="AP17" s="66"/>
      <c r="AQ17" s="66"/>
      <c r="AR17" s="66"/>
      <c r="AS17" s="66"/>
    </row>
    <row r="18" spans="1:45" s="42" customFormat="1" ht="15" customHeight="1" x14ac:dyDescent="0.4">
      <c r="A18" s="621"/>
      <c r="B18" s="618" t="s">
        <v>231</v>
      </c>
      <c r="C18" s="615">
        <v>0.62152777777777779</v>
      </c>
      <c r="D18" s="616"/>
      <c r="E18" s="616"/>
      <c r="F18" s="573"/>
      <c r="G18" s="573"/>
      <c r="H18" s="573"/>
      <c r="I18" s="573"/>
      <c r="J18" s="573"/>
      <c r="K18" s="575"/>
      <c r="L18" s="576"/>
      <c r="M18" s="576"/>
      <c r="N18" s="576"/>
      <c r="O18" s="577"/>
      <c r="P18" s="575"/>
      <c r="Q18" s="576"/>
      <c r="R18" s="576"/>
      <c r="S18" s="576"/>
      <c r="T18" s="577"/>
      <c r="U18" s="573" t="str">
        <f>IF(F18="","",F18)</f>
        <v/>
      </c>
      <c r="V18" s="573"/>
      <c r="W18" s="573"/>
      <c r="X18" s="573"/>
      <c r="Y18" s="573"/>
      <c r="Z18" s="573"/>
      <c r="AA18" s="573"/>
      <c r="AB18" s="573"/>
      <c r="AC18" s="573"/>
      <c r="AD18" s="574"/>
      <c r="AH18" s="66"/>
      <c r="AI18" s="66"/>
      <c r="AJ18" s="66"/>
      <c r="AK18" s="66"/>
      <c r="AL18" s="66"/>
      <c r="AM18" s="66"/>
      <c r="AN18" s="66"/>
      <c r="AO18" s="66"/>
      <c r="AP18" s="66"/>
      <c r="AQ18" s="66"/>
      <c r="AR18" s="66"/>
      <c r="AS18" s="66"/>
    </row>
    <row r="19" spans="1:45" s="42" customFormat="1" ht="15" customHeight="1" x14ac:dyDescent="0.4">
      <c r="A19" s="621"/>
      <c r="B19" s="618"/>
      <c r="C19" s="612" t="s">
        <v>222</v>
      </c>
      <c r="D19" s="612"/>
      <c r="E19" s="612"/>
      <c r="F19" s="565" t="str">
        <f>IFERROR(VLOOKUP("114",申込書!$AS$25:$AT$28,2,FALSE),IFERROR(VLOOKUP("314",申込書!$AS$25:$AT$28,2,FALSE),""))</f>
        <v/>
      </c>
      <c r="G19" s="566"/>
      <c r="H19" s="566"/>
      <c r="I19" s="566"/>
      <c r="J19" s="567"/>
      <c r="K19" s="578"/>
      <c r="L19" s="579"/>
      <c r="M19" s="579"/>
      <c r="N19" s="579"/>
      <c r="O19" s="580"/>
      <c r="P19" s="578"/>
      <c r="Q19" s="579"/>
      <c r="R19" s="579"/>
      <c r="S19" s="579"/>
      <c r="T19" s="580"/>
      <c r="U19" s="565" t="str">
        <f>IF(F19="","",F19)</f>
        <v/>
      </c>
      <c r="V19" s="566"/>
      <c r="W19" s="566"/>
      <c r="X19" s="566"/>
      <c r="Y19" s="567"/>
      <c r="Z19" s="565" t="str">
        <f>IFERROR(VLOOKUP("344",申込書!$AS$25:$AT$28,2,FALSE),IFERROR(VLOOKUP("344",申込書!$AS$25:$AT$28,2,FALSE),""))</f>
        <v/>
      </c>
      <c r="AA19" s="566"/>
      <c r="AB19" s="566"/>
      <c r="AC19" s="566"/>
      <c r="AD19" s="571"/>
      <c r="AH19" s="66"/>
      <c r="AI19" s="66"/>
      <c r="AJ19" s="66"/>
      <c r="AK19" s="66"/>
      <c r="AL19" s="66"/>
      <c r="AM19" s="66"/>
      <c r="AN19" s="66"/>
      <c r="AO19" s="66"/>
      <c r="AP19" s="66"/>
      <c r="AQ19" s="66"/>
      <c r="AR19" s="66"/>
      <c r="AS19" s="66"/>
    </row>
    <row r="20" spans="1:45" s="42" customFormat="1" ht="15" customHeight="1" x14ac:dyDescent="0.4">
      <c r="A20" s="621"/>
      <c r="B20" s="618"/>
      <c r="C20" s="613">
        <v>0.68402777777777779</v>
      </c>
      <c r="D20" s="614"/>
      <c r="E20" s="614"/>
      <c r="F20" s="568"/>
      <c r="G20" s="569"/>
      <c r="H20" s="569"/>
      <c r="I20" s="569"/>
      <c r="J20" s="570"/>
      <c r="K20" s="581"/>
      <c r="L20" s="582"/>
      <c r="M20" s="582"/>
      <c r="N20" s="582"/>
      <c r="O20" s="583"/>
      <c r="P20" s="581"/>
      <c r="Q20" s="582"/>
      <c r="R20" s="582"/>
      <c r="S20" s="582"/>
      <c r="T20" s="583"/>
      <c r="U20" s="568"/>
      <c r="V20" s="569"/>
      <c r="W20" s="569"/>
      <c r="X20" s="569"/>
      <c r="Y20" s="570"/>
      <c r="Z20" s="568"/>
      <c r="AA20" s="569"/>
      <c r="AB20" s="569"/>
      <c r="AC20" s="569"/>
      <c r="AD20" s="572"/>
      <c r="AH20" s="66"/>
      <c r="AI20" s="66"/>
      <c r="AJ20" s="66"/>
      <c r="AK20" s="66"/>
      <c r="AL20" s="66"/>
      <c r="AM20" s="66"/>
      <c r="AN20" s="66"/>
      <c r="AO20" s="66"/>
      <c r="AP20" s="66"/>
      <c r="AQ20" s="66"/>
      <c r="AR20" s="66"/>
      <c r="AS20" s="66"/>
    </row>
    <row r="21" spans="1:45" s="42" customFormat="1" ht="15" customHeight="1" x14ac:dyDescent="0.4">
      <c r="A21" s="70" t="s">
        <v>224</v>
      </c>
      <c r="B21" s="56"/>
      <c r="C21" s="56"/>
      <c r="D21" s="56"/>
      <c r="E21" s="56"/>
      <c r="F21" s="73"/>
      <c r="G21" s="73"/>
      <c r="H21" s="73"/>
      <c r="I21" s="73"/>
      <c r="J21" s="73"/>
      <c r="K21" s="73"/>
      <c r="L21" s="73"/>
      <c r="M21" s="73"/>
      <c r="N21" s="73"/>
      <c r="O21" s="73"/>
      <c r="P21" s="73"/>
      <c r="Q21" s="73"/>
      <c r="R21" s="73"/>
      <c r="S21" s="73"/>
      <c r="T21" s="73"/>
      <c r="U21" s="73"/>
      <c r="V21" s="73"/>
      <c r="W21" s="73"/>
      <c r="X21" s="73"/>
      <c r="Y21" s="73"/>
      <c r="Z21" s="73"/>
      <c r="AA21" s="73"/>
      <c r="AB21" s="73"/>
      <c r="AC21" s="73"/>
      <c r="AD21" s="74"/>
      <c r="AH21" s="67"/>
      <c r="AI21" s="67"/>
      <c r="AJ21" s="67"/>
      <c r="AK21" s="67"/>
      <c r="AL21" s="67"/>
      <c r="AM21" s="67"/>
      <c r="AN21" s="67"/>
      <c r="AO21" s="67"/>
      <c r="AP21" s="67"/>
      <c r="AQ21" s="67"/>
      <c r="AR21" s="67"/>
      <c r="AS21" s="67"/>
    </row>
    <row r="22" spans="1:45" s="42" customFormat="1" ht="15" customHeight="1" x14ac:dyDescent="0.4">
      <c r="A22" s="621" t="s">
        <v>220</v>
      </c>
      <c r="B22" s="618" t="s">
        <v>232</v>
      </c>
      <c r="C22" s="615">
        <v>0.73611111111111116</v>
      </c>
      <c r="D22" s="616"/>
      <c r="E22" s="616"/>
      <c r="F22" s="573"/>
      <c r="G22" s="573"/>
      <c r="H22" s="573"/>
      <c r="I22" s="573"/>
      <c r="J22" s="573"/>
      <c r="K22" s="573"/>
      <c r="L22" s="573"/>
      <c r="M22" s="573"/>
      <c r="N22" s="573"/>
      <c r="O22" s="573"/>
      <c r="P22" s="575"/>
      <c r="Q22" s="576"/>
      <c r="R22" s="576"/>
      <c r="S22" s="576"/>
      <c r="T22" s="577"/>
      <c r="U22" s="573" t="str">
        <f>IF(F22="","",F22)</f>
        <v/>
      </c>
      <c r="V22" s="573"/>
      <c r="W22" s="573"/>
      <c r="X22" s="573"/>
      <c r="Y22" s="573"/>
      <c r="Z22" s="573" t="str">
        <f>IF(K22="","",K22)</f>
        <v/>
      </c>
      <c r="AA22" s="573"/>
      <c r="AB22" s="573"/>
      <c r="AC22" s="573"/>
      <c r="AD22" s="574"/>
      <c r="AH22" s="67"/>
      <c r="AI22" s="67"/>
      <c r="AJ22" s="67"/>
      <c r="AK22" s="67"/>
      <c r="AL22" s="67"/>
      <c r="AM22" s="67"/>
      <c r="AN22" s="67"/>
      <c r="AO22" s="67"/>
      <c r="AP22" s="67"/>
      <c r="AQ22" s="67"/>
      <c r="AR22" s="67"/>
      <c r="AS22" s="67"/>
    </row>
    <row r="23" spans="1:45" s="42" customFormat="1" ht="15" customHeight="1" x14ac:dyDescent="0.4">
      <c r="A23" s="621"/>
      <c r="B23" s="618"/>
      <c r="C23" s="612" t="s">
        <v>222</v>
      </c>
      <c r="D23" s="612"/>
      <c r="E23" s="612"/>
      <c r="F23" s="565" t="str">
        <f>IFERROR(VLOOKUP("115",申込書!$AS$25:$AT$28,2,FALSE),IFERROR(VLOOKUP("315",申込書!$AS$25:$AT$28,2,FALSE),""))</f>
        <v/>
      </c>
      <c r="G23" s="566"/>
      <c r="H23" s="566"/>
      <c r="I23" s="566"/>
      <c r="J23" s="567"/>
      <c r="K23" s="565" t="str">
        <f>IFERROR(VLOOKUP("125",申込書!$AS$25:$AT$28,2,FALSE),IFERROR(VLOOKUP("325",申込書!$AS$25:$AT$28,2,FALSE),""))</f>
        <v/>
      </c>
      <c r="L23" s="566"/>
      <c r="M23" s="566"/>
      <c r="N23" s="566"/>
      <c r="O23" s="567"/>
      <c r="P23" s="578"/>
      <c r="Q23" s="579"/>
      <c r="R23" s="579"/>
      <c r="S23" s="579"/>
      <c r="T23" s="580"/>
      <c r="U23" s="565" t="str">
        <f t="shared" ref="U23" si="6">IF(F23="","",F23)</f>
        <v/>
      </c>
      <c r="V23" s="566"/>
      <c r="W23" s="566"/>
      <c r="X23" s="566"/>
      <c r="Y23" s="567"/>
      <c r="Z23" s="565" t="str">
        <f t="shared" ref="Z23" si="7">IF(K23="","",K23)</f>
        <v/>
      </c>
      <c r="AA23" s="566"/>
      <c r="AB23" s="566"/>
      <c r="AC23" s="566"/>
      <c r="AD23" s="571"/>
      <c r="AH23" s="67"/>
      <c r="AI23" s="67"/>
      <c r="AJ23" s="67"/>
      <c r="AK23" s="67"/>
      <c r="AL23" s="67"/>
      <c r="AM23" s="67"/>
      <c r="AN23" s="67"/>
      <c r="AO23" s="67"/>
      <c r="AP23" s="67"/>
      <c r="AQ23" s="67"/>
      <c r="AR23" s="67"/>
      <c r="AS23" s="67"/>
    </row>
    <row r="24" spans="1:45" s="42" customFormat="1" ht="15" customHeight="1" x14ac:dyDescent="0.4">
      <c r="A24" s="621"/>
      <c r="B24" s="618"/>
      <c r="C24" s="613">
        <v>0.79861111111111116</v>
      </c>
      <c r="D24" s="614"/>
      <c r="E24" s="614"/>
      <c r="F24" s="568"/>
      <c r="G24" s="569"/>
      <c r="H24" s="569"/>
      <c r="I24" s="569"/>
      <c r="J24" s="570"/>
      <c r="K24" s="568"/>
      <c r="L24" s="569"/>
      <c r="M24" s="569"/>
      <c r="N24" s="569"/>
      <c r="O24" s="570"/>
      <c r="P24" s="581"/>
      <c r="Q24" s="582"/>
      <c r="R24" s="582"/>
      <c r="S24" s="582"/>
      <c r="T24" s="583"/>
      <c r="U24" s="568"/>
      <c r="V24" s="569"/>
      <c r="W24" s="569"/>
      <c r="X24" s="569"/>
      <c r="Y24" s="570"/>
      <c r="Z24" s="568"/>
      <c r="AA24" s="569"/>
      <c r="AB24" s="569"/>
      <c r="AC24" s="569"/>
      <c r="AD24" s="572"/>
      <c r="AH24" s="67"/>
      <c r="AI24" s="67"/>
      <c r="AJ24" s="67"/>
      <c r="AK24" s="67"/>
      <c r="AL24" s="67"/>
      <c r="AM24" s="67"/>
      <c r="AN24" s="67"/>
      <c r="AO24" s="67"/>
      <c r="AP24" s="67"/>
      <c r="AQ24" s="67"/>
      <c r="AR24" s="67"/>
      <c r="AS24" s="67"/>
    </row>
    <row r="25" spans="1:45" s="42" customFormat="1" ht="15" customHeight="1" x14ac:dyDescent="0.4">
      <c r="A25" s="621"/>
      <c r="B25" s="618" t="s">
        <v>233</v>
      </c>
      <c r="C25" s="615">
        <v>0.80902777777777779</v>
      </c>
      <c r="D25" s="616"/>
      <c r="E25" s="616"/>
      <c r="F25" s="573"/>
      <c r="G25" s="573"/>
      <c r="H25" s="573"/>
      <c r="I25" s="573"/>
      <c r="J25" s="573"/>
      <c r="K25" s="573"/>
      <c r="L25" s="573"/>
      <c r="M25" s="573"/>
      <c r="N25" s="573"/>
      <c r="O25" s="573"/>
      <c r="P25" s="575"/>
      <c r="Q25" s="576"/>
      <c r="R25" s="576"/>
      <c r="S25" s="576"/>
      <c r="T25" s="577"/>
      <c r="U25" s="573" t="str">
        <f>IF(F25="","",F25)</f>
        <v/>
      </c>
      <c r="V25" s="573"/>
      <c r="W25" s="573"/>
      <c r="X25" s="573"/>
      <c r="Y25" s="573"/>
      <c r="Z25" s="573" t="str">
        <f>IF(K25="","",K25)</f>
        <v/>
      </c>
      <c r="AA25" s="573"/>
      <c r="AB25" s="573"/>
      <c r="AC25" s="573"/>
      <c r="AD25" s="574"/>
      <c r="AH25" s="67"/>
      <c r="AI25" s="67"/>
      <c r="AJ25" s="67"/>
      <c r="AK25" s="67"/>
      <c r="AL25" s="67"/>
      <c r="AM25" s="67"/>
      <c r="AN25" s="67"/>
      <c r="AO25" s="67"/>
      <c r="AP25" s="67"/>
      <c r="AQ25" s="67"/>
      <c r="AR25" s="67"/>
      <c r="AS25" s="67"/>
    </row>
    <row r="26" spans="1:45" s="42" customFormat="1" ht="15" customHeight="1" x14ac:dyDescent="0.4">
      <c r="A26" s="621"/>
      <c r="B26" s="618"/>
      <c r="C26" s="612" t="s">
        <v>222</v>
      </c>
      <c r="D26" s="612"/>
      <c r="E26" s="612"/>
      <c r="F26" s="565" t="str">
        <f>IFERROR(VLOOKUP("116",申込書!$AS$25:$AT$28,2,FALSE),IFERROR(VLOOKUP("316",申込書!$AS$25:$AT$28,2,FALSE),""))</f>
        <v/>
      </c>
      <c r="G26" s="566"/>
      <c r="H26" s="566"/>
      <c r="I26" s="566"/>
      <c r="J26" s="567"/>
      <c r="K26" s="565" t="str">
        <f>IFERROR(VLOOKUP("126",申込書!$AS$25:$AT$28,2,FALSE),IFERROR(VLOOKUP("326",申込書!$AS$25:$AT$28,2,FALSE),""))</f>
        <v/>
      </c>
      <c r="L26" s="566"/>
      <c r="M26" s="566"/>
      <c r="N26" s="566"/>
      <c r="O26" s="567"/>
      <c r="P26" s="578"/>
      <c r="Q26" s="579"/>
      <c r="R26" s="579"/>
      <c r="S26" s="579"/>
      <c r="T26" s="580"/>
      <c r="U26" s="565" t="str">
        <f t="shared" ref="U26" si="8">IF(F26="","",F26)</f>
        <v/>
      </c>
      <c r="V26" s="566"/>
      <c r="W26" s="566"/>
      <c r="X26" s="566"/>
      <c r="Y26" s="567"/>
      <c r="Z26" s="565" t="str">
        <f t="shared" ref="Z26" si="9">IF(K26="","",K26)</f>
        <v/>
      </c>
      <c r="AA26" s="566"/>
      <c r="AB26" s="566"/>
      <c r="AC26" s="566"/>
      <c r="AD26" s="571"/>
      <c r="AH26" s="67"/>
      <c r="AI26" s="67"/>
      <c r="AJ26" s="67"/>
      <c r="AK26" s="67"/>
      <c r="AL26" s="67"/>
      <c r="AM26" s="67"/>
      <c r="AN26" s="67"/>
      <c r="AO26" s="67"/>
      <c r="AP26" s="67"/>
      <c r="AQ26" s="67"/>
      <c r="AR26" s="67"/>
      <c r="AS26" s="67"/>
    </row>
    <row r="27" spans="1:45" s="42" customFormat="1" ht="15" customHeight="1" thickBot="1" x14ac:dyDescent="0.45">
      <c r="A27" s="622"/>
      <c r="B27" s="619"/>
      <c r="C27" s="623">
        <v>0.87152777777777779</v>
      </c>
      <c r="D27" s="624"/>
      <c r="E27" s="624"/>
      <c r="F27" s="595"/>
      <c r="G27" s="596"/>
      <c r="H27" s="596"/>
      <c r="I27" s="596"/>
      <c r="J27" s="597"/>
      <c r="K27" s="595"/>
      <c r="L27" s="596"/>
      <c r="M27" s="596"/>
      <c r="N27" s="596"/>
      <c r="O27" s="597"/>
      <c r="P27" s="592"/>
      <c r="Q27" s="593"/>
      <c r="R27" s="593"/>
      <c r="S27" s="593"/>
      <c r="T27" s="594"/>
      <c r="U27" s="595"/>
      <c r="V27" s="596"/>
      <c r="W27" s="596"/>
      <c r="X27" s="596"/>
      <c r="Y27" s="597"/>
      <c r="Z27" s="595"/>
      <c r="AA27" s="596"/>
      <c r="AB27" s="596"/>
      <c r="AC27" s="596"/>
      <c r="AD27" s="598"/>
      <c r="AH27" s="67"/>
      <c r="AI27" s="67"/>
      <c r="AJ27" s="67"/>
      <c r="AK27" s="67"/>
      <c r="AL27" s="67"/>
      <c r="AM27" s="67"/>
      <c r="AN27" s="67"/>
      <c r="AO27" s="67"/>
      <c r="AP27" s="67"/>
      <c r="AQ27" s="67"/>
      <c r="AR27" s="67"/>
      <c r="AS27" s="67"/>
    </row>
    <row r="28" spans="1:45" s="42" customFormat="1" ht="23.25" customHeight="1" x14ac:dyDescent="0.4">
      <c r="AH28" s="67"/>
      <c r="AI28" s="67"/>
      <c r="AJ28" s="67"/>
      <c r="AK28" s="67"/>
      <c r="AL28" s="67"/>
      <c r="AM28" s="67"/>
      <c r="AN28" s="67"/>
      <c r="AO28" s="67"/>
      <c r="AP28" s="67"/>
      <c r="AQ28" s="67"/>
      <c r="AR28" s="67"/>
      <c r="AS28" s="67"/>
    </row>
    <row r="29" spans="1:45" s="42" customFormat="1" ht="19.5" thickBot="1" x14ac:dyDescent="0.45">
      <c r="A29" s="599" t="s">
        <v>235</v>
      </c>
      <c r="B29" s="599"/>
      <c r="C29" s="599"/>
      <c r="D29" s="599"/>
      <c r="E29" s="599"/>
      <c r="F29" s="42" t="s">
        <v>225</v>
      </c>
      <c r="V29" s="42" t="s">
        <v>274</v>
      </c>
      <c r="AH29" s="67"/>
      <c r="AI29" s="67"/>
      <c r="AJ29" s="67"/>
      <c r="AK29" s="67"/>
      <c r="AL29" s="67"/>
      <c r="AM29" s="67"/>
      <c r="AN29" s="67"/>
      <c r="AO29" s="67"/>
      <c r="AP29" s="67"/>
      <c r="AQ29" s="67"/>
      <c r="AR29" s="67"/>
      <c r="AS29" s="67"/>
    </row>
    <row r="30" spans="1:45" s="54" customFormat="1" ht="18.75" customHeight="1" thickBot="1" x14ac:dyDescent="0.45">
      <c r="A30" s="71" t="s">
        <v>218</v>
      </c>
      <c r="B30" s="72" t="s">
        <v>137</v>
      </c>
      <c r="C30" s="603" t="s">
        <v>217</v>
      </c>
      <c r="D30" s="603"/>
      <c r="E30" s="603"/>
      <c r="F30" s="601" t="s">
        <v>212</v>
      </c>
      <c r="G30" s="601"/>
      <c r="H30" s="601"/>
      <c r="I30" s="601"/>
      <c r="J30" s="601"/>
      <c r="K30" s="601" t="s">
        <v>213</v>
      </c>
      <c r="L30" s="601"/>
      <c r="M30" s="601"/>
      <c r="N30" s="601"/>
      <c r="O30" s="601"/>
      <c r="P30" s="601" t="s">
        <v>214</v>
      </c>
      <c r="Q30" s="601"/>
      <c r="R30" s="601"/>
      <c r="S30" s="601"/>
      <c r="T30" s="601"/>
      <c r="U30" s="601" t="s">
        <v>215</v>
      </c>
      <c r="V30" s="601"/>
      <c r="W30" s="601"/>
      <c r="X30" s="601"/>
      <c r="Y30" s="601"/>
      <c r="Z30" s="601" t="s">
        <v>216</v>
      </c>
      <c r="AA30" s="601"/>
      <c r="AB30" s="601"/>
      <c r="AC30" s="601"/>
      <c r="AD30" s="602"/>
      <c r="AH30" s="69"/>
      <c r="AI30" s="69"/>
      <c r="AJ30" s="69"/>
      <c r="AK30" s="69"/>
      <c r="AL30" s="69"/>
      <c r="AM30" s="69"/>
      <c r="AN30" s="69"/>
      <c r="AO30" s="69"/>
      <c r="AP30" s="69"/>
      <c r="AQ30" s="69"/>
      <c r="AR30" s="69"/>
      <c r="AS30" s="69"/>
    </row>
    <row r="31" spans="1:45" s="42" customFormat="1" ht="15" customHeight="1" x14ac:dyDescent="0.4">
      <c r="A31" s="620" t="s">
        <v>219</v>
      </c>
      <c r="B31" s="625" t="s">
        <v>228</v>
      </c>
      <c r="C31" s="610">
        <v>0.36805555555555558</v>
      </c>
      <c r="D31" s="611"/>
      <c r="E31" s="611"/>
      <c r="F31" s="600"/>
      <c r="G31" s="600"/>
      <c r="H31" s="600"/>
      <c r="I31" s="600"/>
      <c r="J31" s="600"/>
      <c r="K31" s="600"/>
      <c r="L31" s="600"/>
      <c r="M31" s="600"/>
      <c r="N31" s="600"/>
      <c r="O31" s="600"/>
      <c r="P31" s="626" t="str">
        <f>IF(P8="","",P8)</f>
        <v/>
      </c>
      <c r="Q31" s="626"/>
      <c r="R31" s="626"/>
      <c r="S31" s="626"/>
      <c r="T31" s="626"/>
      <c r="U31" s="600" t="str">
        <f>IF(F31="","",F31)</f>
        <v/>
      </c>
      <c r="V31" s="600"/>
      <c r="W31" s="600"/>
      <c r="X31" s="600"/>
      <c r="Y31" s="600"/>
      <c r="Z31" s="600" t="str">
        <f>IF(K31="","",K31)</f>
        <v/>
      </c>
      <c r="AA31" s="600"/>
      <c r="AB31" s="600"/>
      <c r="AC31" s="600"/>
      <c r="AD31" s="627"/>
      <c r="AH31" s="67"/>
      <c r="AI31" s="67"/>
      <c r="AJ31" s="67"/>
      <c r="AK31" s="67"/>
      <c r="AL31" s="67"/>
      <c r="AM31" s="67"/>
      <c r="AN31" s="67"/>
      <c r="AO31" s="67"/>
      <c r="AP31" s="67"/>
      <c r="AQ31" s="67"/>
      <c r="AR31" s="67"/>
      <c r="AS31" s="67"/>
    </row>
    <row r="32" spans="1:45" s="42" customFormat="1" ht="15" customHeight="1" x14ac:dyDescent="0.4">
      <c r="A32" s="621"/>
      <c r="B32" s="618"/>
      <c r="C32" s="612" t="s">
        <v>222</v>
      </c>
      <c r="D32" s="612"/>
      <c r="E32" s="612"/>
      <c r="F32" s="565" t="str">
        <f>IFERROR(VLOOKUP("211",申込書!$AS$25:$AT$28,2,FALSE),IFERROR(VLOOKUP("311",申込書!$AS$25:$AT$28,2,FALSE),""))</f>
        <v/>
      </c>
      <c r="G32" s="566"/>
      <c r="H32" s="566"/>
      <c r="I32" s="566"/>
      <c r="J32" s="567"/>
      <c r="K32" s="565" t="str">
        <f>IFERROR(VLOOKUP("221",申込書!$AS$25:$AT$28,2,FALSE),IFERROR(VLOOKUP("321",申込書!$AS$25:$AT$28,2,FALSE),""))</f>
        <v/>
      </c>
      <c r="L32" s="566"/>
      <c r="M32" s="566"/>
      <c r="N32" s="566"/>
      <c r="O32" s="567"/>
      <c r="P32" s="584" t="str">
        <f>IF(P9="","",P9)</f>
        <v/>
      </c>
      <c r="Q32" s="585"/>
      <c r="R32" s="585"/>
      <c r="S32" s="585"/>
      <c r="T32" s="628"/>
      <c r="U32" s="565" t="str">
        <f t="shared" ref="U32" si="10">IF(F32="","",F32)</f>
        <v/>
      </c>
      <c r="V32" s="566"/>
      <c r="W32" s="566"/>
      <c r="X32" s="566"/>
      <c r="Y32" s="567"/>
      <c r="Z32" s="565" t="str">
        <f t="shared" ref="Z32" si="11">IF(K32="","",K32)</f>
        <v/>
      </c>
      <c r="AA32" s="566"/>
      <c r="AB32" s="566"/>
      <c r="AC32" s="566"/>
      <c r="AD32" s="571"/>
      <c r="AH32" s="67"/>
      <c r="AI32" s="67"/>
      <c r="AJ32" s="67"/>
      <c r="AK32" s="67"/>
      <c r="AL32" s="67"/>
      <c r="AM32" s="67"/>
      <c r="AN32" s="67"/>
      <c r="AO32" s="67"/>
      <c r="AP32" s="67"/>
      <c r="AQ32" s="67"/>
      <c r="AR32" s="67"/>
      <c r="AS32" s="67"/>
    </row>
    <row r="33" spans="1:45" s="42" customFormat="1" ht="15" customHeight="1" x14ac:dyDescent="0.4">
      <c r="A33" s="621"/>
      <c r="B33" s="618"/>
      <c r="C33" s="613">
        <v>0.43055555555555558</v>
      </c>
      <c r="D33" s="614"/>
      <c r="E33" s="614"/>
      <c r="F33" s="568"/>
      <c r="G33" s="569"/>
      <c r="H33" s="569"/>
      <c r="I33" s="569"/>
      <c r="J33" s="570"/>
      <c r="K33" s="568"/>
      <c r="L33" s="569"/>
      <c r="M33" s="569"/>
      <c r="N33" s="569"/>
      <c r="O33" s="570"/>
      <c r="P33" s="587"/>
      <c r="Q33" s="588"/>
      <c r="R33" s="588"/>
      <c r="S33" s="588"/>
      <c r="T33" s="629"/>
      <c r="U33" s="568"/>
      <c r="V33" s="569"/>
      <c r="W33" s="569"/>
      <c r="X33" s="569"/>
      <c r="Y33" s="570"/>
      <c r="Z33" s="568"/>
      <c r="AA33" s="569"/>
      <c r="AB33" s="569"/>
      <c r="AC33" s="569"/>
      <c r="AD33" s="572"/>
      <c r="AH33" s="67"/>
      <c r="AI33" s="67"/>
      <c r="AJ33" s="67"/>
      <c r="AK33" s="67"/>
      <c r="AL33" s="67"/>
      <c r="AM33" s="67"/>
      <c r="AN33" s="67"/>
      <c r="AO33" s="67"/>
      <c r="AP33" s="67"/>
      <c r="AQ33" s="67"/>
      <c r="AR33" s="67"/>
      <c r="AS33" s="67"/>
    </row>
    <row r="34" spans="1:45" s="42" customFormat="1" ht="15" customHeight="1" x14ac:dyDescent="0.4">
      <c r="A34" s="621"/>
      <c r="B34" s="618" t="s">
        <v>229</v>
      </c>
      <c r="C34" s="615">
        <v>0.44791666666666669</v>
      </c>
      <c r="D34" s="616"/>
      <c r="E34" s="616"/>
      <c r="F34" s="573"/>
      <c r="G34" s="573"/>
      <c r="H34" s="573"/>
      <c r="I34" s="573"/>
      <c r="J34" s="573"/>
      <c r="K34" s="573"/>
      <c r="L34" s="573"/>
      <c r="M34" s="573"/>
      <c r="N34" s="573"/>
      <c r="O34" s="573"/>
      <c r="P34" s="590" t="str">
        <f>IF(P11="","",P11)</f>
        <v/>
      </c>
      <c r="Q34" s="590"/>
      <c r="R34" s="590"/>
      <c r="S34" s="590"/>
      <c r="T34" s="590"/>
      <c r="U34" s="573" t="str">
        <f>IF(F34="","",F34)</f>
        <v/>
      </c>
      <c r="V34" s="573"/>
      <c r="W34" s="573"/>
      <c r="X34" s="573"/>
      <c r="Y34" s="573"/>
      <c r="Z34" s="573" t="str">
        <f>IF(K34="","",K34)</f>
        <v/>
      </c>
      <c r="AA34" s="573"/>
      <c r="AB34" s="573"/>
      <c r="AC34" s="573"/>
      <c r="AD34" s="574"/>
      <c r="AH34" s="67"/>
      <c r="AI34" s="67"/>
      <c r="AJ34" s="67"/>
      <c r="AK34" s="67"/>
      <c r="AL34" s="67"/>
      <c r="AM34" s="67"/>
      <c r="AN34" s="67"/>
      <c r="AO34" s="67"/>
      <c r="AP34" s="67"/>
      <c r="AQ34" s="67"/>
      <c r="AR34" s="67"/>
      <c r="AS34" s="67"/>
    </row>
    <row r="35" spans="1:45" s="42" customFormat="1" ht="15" customHeight="1" x14ac:dyDescent="0.4">
      <c r="A35" s="621"/>
      <c r="B35" s="618"/>
      <c r="C35" s="612" t="s">
        <v>222</v>
      </c>
      <c r="D35" s="612"/>
      <c r="E35" s="612"/>
      <c r="F35" s="565" t="str">
        <f>IFERROR(VLOOKUP("212",申込書!$AS$25:$AT$28,2,FALSE),IFERROR(VLOOKUP("312",申込書!$AS$25:$AT$28,2,FALSE),""))</f>
        <v/>
      </c>
      <c r="G35" s="566"/>
      <c r="H35" s="566"/>
      <c r="I35" s="566"/>
      <c r="J35" s="567"/>
      <c r="K35" s="565" t="str">
        <f>IFERROR(VLOOKUP("222",申込書!$AS$25:$AT$28,2,FALSE),IFERROR(VLOOKUP("322",申込書!$AS$25:$AT$28,2,FALSE),""))</f>
        <v/>
      </c>
      <c r="L35" s="566"/>
      <c r="M35" s="566"/>
      <c r="N35" s="566"/>
      <c r="O35" s="567"/>
      <c r="P35" s="584" t="str">
        <f>IF(P12="","",P12)</f>
        <v/>
      </c>
      <c r="Q35" s="585"/>
      <c r="R35" s="585"/>
      <c r="S35" s="585"/>
      <c r="T35" s="628"/>
      <c r="U35" s="565" t="str">
        <f t="shared" ref="U35" si="12">IF(F35="","",F35)</f>
        <v/>
      </c>
      <c r="V35" s="566"/>
      <c r="W35" s="566"/>
      <c r="X35" s="566"/>
      <c r="Y35" s="567"/>
      <c r="Z35" s="565" t="str">
        <f t="shared" ref="Z35" si="13">IF(K35="","",K35)</f>
        <v/>
      </c>
      <c r="AA35" s="566"/>
      <c r="AB35" s="566"/>
      <c r="AC35" s="566"/>
      <c r="AD35" s="571"/>
      <c r="AH35" s="67"/>
      <c r="AI35" s="67"/>
      <c r="AJ35" s="67"/>
      <c r="AK35" s="67"/>
      <c r="AL35" s="67"/>
      <c r="AM35" s="67"/>
      <c r="AN35" s="67"/>
      <c r="AO35" s="67"/>
      <c r="AP35" s="67"/>
      <c r="AQ35" s="67"/>
      <c r="AR35" s="67"/>
      <c r="AS35" s="67"/>
    </row>
    <row r="36" spans="1:45" s="42" customFormat="1" ht="15" customHeight="1" x14ac:dyDescent="0.4">
      <c r="A36" s="621"/>
      <c r="B36" s="618"/>
      <c r="C36" s="613">
        <v>0.51041666666666663</v>
      </c>
      <c r="D36" s="614"/>
      <c r="E36" s="614"/>
      <c r="F36" s="568"/>
      <c r="G36" s="569"/>
      <c r="H36" s="569"/>
      <c r="I36" s="569"/>
      <c r="J36" s="570"/>
      <c r="K36" s="568"/>
      <c r="L36" s="569"/>
      <c r="M36" s="569"/>
      <c r="N36" s="569"/>
      <c r="O36" s="570"/>
      <c r="P36" s="587"/>
      <c r="Q36" s="588"/>
      <c r="R36" s="588"/>
      <c r="S36" s="588"/>
      <c r="T36" s="629"/>
      <c r="U36" s="568"/>
      <c r="V36" s="569"/>
      <c r="W36" s="569"/>
      <c r="X36" s="569"/>
      <c r="Y36" s="570"/>
      <c r="Z36" s="568"/>
      <c r="AA36" s="569"/>
      <c r="AB36" s="569"/>
      <c r="AC36" s="569"/>
      <c r="AD36" s="572"/>
      <c r="AH36" s="67"/>
      <c r="AI36" s="67"/>
      <c r="AJ36" s="67"/>
      <c r="AK36" s="67"/>
      <c r="AL36" s="67"/>
      <c r="AM36" s="67"/>
      <c r="AN36" s="67"/>
      <c r="AO36" s="67"/>
      <c r="AP36" s="67"/>
      <c r="AQ36" s="67"/>
      <c r="AR36" s="67"/>
      <c r="AS36" s="67"/>
    </row>
    <row r="37" spans="1:45" s="42" customFormat="1" ht="15" customHeight="1" x14ac:dyDescent="0.4">
      <c r="A37" s="70" t="s">
        <v>223</v>
      </c>
      <c r="B37" s="56"/>
      <c r="C37" s="56"/>
      <c r="D37" s="56"/>
      <c r="E37" s="56"/>
      <c r="F37" s="75"/>
      <c r="G37" s="75"/>
      <c r="H37" s="75"/>
      <c r="I37" s="75"/>
      <c r="J37" s="75"/>
      <c r="K37" s="75"/>
      <c r="L37" s="75"/>
      <c r="M37" s="75"/>
      <c r="N37" s="75"/>
      <c r="O37" s="75"/>
      <c r="P37" s="75"/>
      <c r="Q37" s="75"/>
      <c r="R37" s="75"/>
      <c r="S37" s="75"/>
      <c r="T37" s="75"/>
      <c r="U37" s="75"/>
      <c r="V37" s="75"/>
      <c r="W37" s="75"/>
      <c r="X37" s="75"/>
      <c r="Y37" s="75"/>
      <c r="Z37" s="75"/>
      <c r="AA37" s="75"/>
      <c r="AB37" s="75"/>
      <c r="AC37" s="75"/>
      <c r="AD37" s="76"/>
      <c r="AH37" s="67"/>
      <c r="AI37" s="67"/>
      <c r="AJ37" s="67"/>
      <c r="AK37" s="67"/>
      <c r="AL37" s="67"/>
      <c r="AM37" s="67"/>
      <c r="AN37" s="67"/>
      <c r="AO37" s="67"/>
      <c r="AP37" s="67"/>
      <c r="AQ37" s="67"/>
      <c r="AR37" s="67"/>
      <c r="AS37" s="67"/>
    </row>
    <row r="38" spans="1:45" s="42" customFormat="1" ht="15" customHeight="1" x14ac:dyDescent="0.4">
      <c r="A38" s="621" t="s">
        <v>221</v>
      </c>
      <c r="B38" s="618" t="s">
        <v>230</v>
      </c>
      <c r="C38" s="615">
        <v>0.54166666666666663</v>
      </c>
      <c r="D38" s="616"/>
      <c r="E38" s="616"/>
      <c r="F38" s="573"/>
      <c r="G38" s="573"/>
      <c r="H38" s="573"/>
      <c r="I38" s="573"/>
      <c r="J38" s="573"/>
      <c r="K38" s="573"/>
      <c r="L38" s="573"/>
      <c r="M38" s="573"/>
      <c r="N38" s="573"/>
      <c r="O38" s="573"/>
      <c r="P38" s="575"/>
      <c r="Q38" s="576"/>
      <c r="R38" s="576"/>
      <c r="S38" s="576"/>
      <c r="T38" s="577"/>
      <c r="U38" s="573" t="str">
        <f>IF(F38="","",F38)</f>
        <v/>
      </c>
      <c r="V38" s="573"/>
      <c r="W38" s="573"/>
      <c r="X38" s="573"/>
      <c r="Y38" s="573"/>
      <c r="Z38" s="573" t="str">
        <f>IF(K38="","",K38)</f>
        <v/>
      </c>
      <c r="AA38" s="573"/>
      <c r="AB38" s="573"/>
      <c r="AC38" s="573"/>
      <c r="AD38" s="574"/>
      <c r="AH38" s="67"/>
      <c r="AI38" s="67"/>
      <c r="AJ38" s="67"/>
      <c r="AK38" s="67"/>
      <c r="AL38" s="67"/>
      <c r="AM38" s="67"/>
      <c r="AN38" s="67"/>
      <c r="AO38" s="67"/>
      <c r="AP38" s="67"/>
      <c r="AQ38" s="67"/>
      <c r="AR38" s="67"/>
      <c r="AS38" s="67"/>
    </row>
    <row r="39" spans="1:45" s="42" customFormat="1" ht="15" customHeight="1" x14ac:dyDescent="0.4">
      <c r="A39" s="621"/>
      <c r="B39" s="618"/>
      <c r="C39" s="612" t="s">
        <v>222</v>
      </c>
      <c r="D39" s="612"/>
      <c r="E39" s="612"/>
      <c r="F39" s="565" t="str">
        <f>IFERROR(VLOOKUP("213",申込書!$AS$25:$AT$28,2,FALSE),IFERROR(VLOOKUP("313",申込書!$AS$25:$AT$28,2,FALSE),""))</f>
        <v/>
      </c>
      <c r="G39" s="566"/>
      <c r="H39" s="566"/>
      <c r="I39" s="566"/>
      <c r="J39" s="567"/>
      <c r="K39" s="565" t="str">
        <f>IFERROR(VLOOKUP("223",申込書!$AS$25:$AT$28,2,FALSE),IFERROR(VLOOKUP("323",申込書!$AS$25:$AT$28,2,FALSE),""))</f>
        <v/>
      </c>
      <c r="L39" s="566"/>
      <c r="M39" s="566"/>
      <c r="N39" s="566"/>
      <c r="O39" s="567"/>
      <c r="P39" s="578"/>
      <c r="Q39" s="579"/>
      <c r="R39" s="579"/>
      <c r="S39" s="579"/>
      <c r="T39" s="580"/>
      <c r="U39" s="565" t="str">
        <f t="shared" ref="U39" si="14">IF(F39="","",F39)</f>
        <v/>
      </c>
      <c r="V39" s="566"/>
      <c r="W39" s="566"/>
      <c r="X39" s="566"/>
      <c r="Y39" s="567"/>
      <c r="Z39" s="565" t="str">
        <f t="shared" ref="Z39" si="15">IF(K39="","",K39)</f>
        <v/>
      </c>
      <c r="AA39" s="566"/>
      <c r="AB39" s="566"/>
      <c r="AC39" s="566"/>
      <c r="AD39" s="571"/>
      <c r="AH39" s="67"/>
      <c r="AI39" s="67"/>
      <c r="AJ39" s="67"/>
      <c r="AK39" s="67"/>
      <c r="AL39" s="67"/>
      <c r="AM39" s="67"/>
      <c r="AN39" s="67"/>
      <c r="AO39" s="67"/>
      <c r="AP39" s="67"/>
      <c r="AQ39" s="67"/>
      <c r="AR39" s="67"/>
      <c r="AS39" s="67"/>
    </row>
    <row r="40" spans="1:45" s="42" customFormat="1" ht="15" customHeight="1" x14ac:dyDescent="0.4">
      <c r="A40" s="621"/>
      <c r="B40" s="618"/>
      <c r="C40" s="613">
        <v>0.60416666666666663</v>
      </c>
      <c r="D40" s="614"/>
      <c r="E40" s="614"/>
      <c r="F40" s="568"/>
      <c r="G40" s="569"/>
      <c r="H40" s="569"/>
      <c r="I40" s="569"/>
      <c r="J40" s="570"/>
      <c r="K40" s="568"/>
      <c r="L40" s="569"/>
      <c r="M40" s="569"/>
      <c r="N40" s="569"/>
      <c r="O40" s="570"/>
      <c r="P40" s="581"/>
      <c r="Q40" s="582"/>
      <c r="R40" s="582"/>
      <c r="S40" s="582"/>
      <c r="T40" s="583"/>
      <c r="U40" s="568"/>
      <c r="V40" s="569"/>
      <c r="W40" s="569"/>
      <c r="X40" s="569"/>
      <c r="Y40" s="570"/>
      <c r="Z40" s="568"/>
      <c r="AA40" s="569"/>
      <c r="AB40" s="569"/>
      <c r="AC40" s="569"/>
      <c r="AD40" s="572"/>
      <c r="AH40" s="67"/>
      <c r="AI40" s="67"/>
      <c r="AJ40" s="67"/>
      <c r="AK40" s="67"/>
      <c r="AL40" s="67"/>
      <c r="AM40" s="67"/>
      <c r="AN40" s="67"/>
      <c r="AO40" s="67"/>
      <c r="AP40" s="67"/>
      <c r="AQ40" s="67"/>
      <c r="AR40" s="67"/>
      <c r="AS40" s="67"/>
    </row>
    <row r="41" spans="1:45" s="42" customFormat="1" ht="15" customHeight="1" x14ac:dyDescent="0.4">
      <c r="A41" s="621"/>
      <c r="B41" s="618" t="s">
        <v>231</v>
      </c>
      <c r="C41" s="615">
        <v>0.62152777777777779</v>
      </c>
      <c r="D41" s="616"/>
      <c r="E41" s="616"/>
      <c r="F41" s="573"/>
      <c r="G41" s="573"/>
      <c r="H41" s="573"/>
      <c r="I41" s="573"/>
      <c r="J41" s="573"/>
      <c r="K41" s="575"/>
      <c r="L41" s="576"/>
      <c r="M41" s="576"/>
      <c r="N41" s="576"/>
      <c r="O41" s="577"/>
      <c r="P41" s="575"/>
      <c r="Q41" s="576"/>
      <c r="R41" s="576"/>
      <c r="S41" s="576"/>
      <c r="T41" s="577"/>
      <c r="U41" s="573" t="str">
        <f>IF(F41="","",F41)</f>
        <v/>
      </c>
      <c r="V41" s="573"/>
      <c r="W41" s="573"/>
      <c r="X41" s="573"/>
      <c r="Y41" s="573"/>
      <c r="Z41" s="590" t="str">
        <f>IF(Z18="","",Z18)</f>
        <v/>
      </c>
      <c r="AA41" s="590"/>
      <c r="AB41" s="590"/>
      <c r="AC41" s="590"/>
      <c r="AD41" s="591"/>
      <c r="AH41" s="67"/>
      <c r="AI41" s="67"/>
      <c r="AJ41" s="67"/>
      <c r="AK41" s="67"/>
      <c r="AL41" s="67"/>
      <c r="AM41" s="67"/>
      <c r="AN41" s="67"/>
      <c r="AO41" s="67"/>
      <c r="AP41" s="67"/>
      <c r="AQ41" s="67"/>
      <c r="AR41" s="67"/>
      <c r="AS41" s="67"/>
    </row>
    <row r="42" spans="1:45" s="42" customFormat="1" ht="15" customHeight="1" x14ac:dyDescent="0.4">
      <c r="A42" s="621"/>
      <c r="B42" s="618"/>
      <c r="C42" s="612" t="s">
        <v>222</v>
      </c>
      <c r="D42" s="612"/>
      <c r="E42" s="612"/>
      <c r="F42" s="565" t="str">
        <f>IFERROR(VLOOKUP("214",申込書!$AS$25:$AT$28,2,FALSE),IFERROR(VLOOKUP("314",申込書!$AS$25:$AT$28,2,FALSE),""))</f>
        <v/>
      </c>
      <c r="G42" s="566"/>
      <c r="H42" s="566"/>
      <c r="I42" s="566"/>
      <c r="J42" s="567"/>
      <c r="K42" s="578"/>
      <c r="L42" s="579"/>
      <c r="M42" s="579"/>
      <c r="N42" s="579"/>
      <c r="O42" s="580"/>
      <c r="P42" s="578"/>
      <c r="Q42" s="579"/>
      <c r="R42" s="579"/>
      <c r="S42" s="579"/>
      <c r="T42" s="580"/>
      <c r="U42" s="565" t="str">
        <f t="shared" ref="U42" si="16">IF(F42="","",F42)</f>
        <v/>
      </c>
      <c r="V42" s="566"/>
      <c r="W42" s="566"/>
      <c r="X42" s="566"/>
      <c r="Y42" s="567"/>
      <c r="Z42" s="584" t="str">
        <f>IF(Z19="","",Z19)</f>
        <v/>
      </c>
      <c r="AA42" s="585"/>
      <c r="AB42" s="585"/>
      <c r="AC42" s="585"/>
      <c r="AD42" s="586"/>
      <c r="AH42" s="67"/>
      <c r="AI42" s="67"/>
      <c r="AJ42" s="67"/>
      <c r="AK42" s="67"/>
      <c r="AL42" s="67"/>
      <c r="AM42" s="67"/>
      <c r="AN42" s="67"/>
      <c r="AO42" s="67"/>
      <c r="AP42" s="67"/>
      <c r="AQ42" s="67"/>
      <c r="AR42" s="67"/>
      <c r="AS42" s="67"/>
    </row>
    <row r="43" spans="1:45" s="42" customFormat="1" ht="15" customHeight="1" x14ac:dyDescent="0.4">
      <c r="A43" s="621"/>
      <c r="B43" s="618"/>
      <c r="C43" s="613">
        <v>0.68402777777777779</v>
      </c>
      <c r="D43" s="614"/>
      <c r="E43" s="614"/>
      <c r="F43" s="568"/>
      <c r="G43" s="569"/>
      <c r="H43" s="569"/>
      <c r="I43" s="569"/>
      <c r="J43" s="570"/>
      <c r="K43" s="581"/>
      <c r="L43" s="582"/>
      <c r="M43" s="582"/>
      <c r="N43" s="582"/>
      <c r="O43" s="583"/>
      <c r="P43" s="581"/>
      <c r="Q43" s="582"/>
      <c r="R43" s="582"/>
      <c r="S43" s="582"/>
      <c r="T43" s="583"/>
      <c r="U43" s="568"/>
      <c r="V43" s="569"/>
      <c r="W43" s="569"/>
      <c r="X43" s="569"/>
      <c r="Y43" s="570"/>
      <c r="Z43" s="587"/>
      <c r="AA43" s="588"/>
      <c r="AB43" s="588"/>
      <c r="AC43" s="588"/>
      <c r="AD43" s="589"/>
      <c r="AH43" s="67"/>
      <c r="AI43" s="67"/>
      <c r="AJ43" s="67"/>
      <c r="AK43" s="67"/>
      <c r="AL43" s="67"/>
      <c r="AM43" s="67"/>
      <c r="AN43" s="67"/>
      <c r="AO43" s="67"/>
      <c r="AP43" s="67"/>
      <c r="AQ43" s="67"/>
      <c r="AR43" s="67"/>
      <c r="AS43" s="67"/>
    </row>
    <row r="44" spans="1:45" s="42" customFormat="1" ht="15" customHeight="1" x14ac:dyDescent="0.4">
      <c r="A44" s="70" t="s">
        <v>224</v>
      </c>
      <c r="B44" s="56"/>
      <c r="C44" s="56"/>
      <c r="D44" s="56"/>
      <c r="E44" s="56"/>
      <c r="F44" s="73"/>
      <c r="G44" s="73"/>
      <c r="H44" s="73"/>
      <c r="I44" s="73"/>
      <c r="J44" s="73"/>
      <c r="K44" s="73"/>
      <c r="L44" s="73"/>
      <c r="M44" s="73"/>
      <c r="N44" s="73"/>
      <c r="O44" s="73"/>
      <c r="P44" s="73"/>
      <c r="Q44" s="73"/>
      <c r="R44" s="73"/>
      <c r="S44" s="73"/>
      <c r="T44" s="73"/>
      <c r="U44" s="73"/>
      <c r="V44" s="73"/>
      <c r="W44" s="73"/>
      <c r="X44" s="73"/>
      <c r="Y44" s="73"/>
      <c r="Z44" s="73"/>
      <c r="AA44" s="73"/>
      <c r="AB44" s="73"/>
      <c r="AC44" s="73"/>
      <c r="AD44" s="74"/>
      <c r="AH44" s="67"/>
      <c r="AI44" s="67"/>
      <c r="AJ44" s="67"/>
      <c r="AK44" s="67"/>
      <c r="AL44" s="67"/>
      <c r="AM44" s="67"/>
      <c r="AN44" s="67"/>
      <c r="AO44" s="67"/>
      <c r="AP44" s="67"/>
      <c r="AQ44" s="67"/>
      <c r="AR44" s="67"/>
      <c r="AS44" s="67"/>
    </row>
    <row r="45" spans="1:45" s="42" customFormat="1" ht="15" customHeight="1" x14ac:dyDescent="0.4">
      <c r="A45" s="621" t="s">
        <v>220</v>
      </c>
      <c r="B45" s="618" t="s">
        <v>232</v>
      </c>
      <c r="C45" s="615">
        <v>0.73611111111111116</v>
      </c>
      <c r="D45" s="616"/>
      <c r="E45" s="616"/>
      <c r="F45" s="573"/>
      <c r="G45" s="573"/>
      <c r="H45" s="573"/>
      <c r="I45" s="573"/>
      <c r="J45" s="573"/>
      <c r="K45" s="573"/>
      <c r="L45" s="573"/>
      <c r="M45" s="573"/>
      <c r="N45" s="573"/>
      <c r="O45" s="573"/>
      <c r="P45" s="575"/>
      <c r="Q45" s="576"/>
      <c r="R45" s="576"/>
      <c r="S45" s="576"/>
      <c r="T45" s="577"/>
      <c r="U45" s="573" t="str">
        <f>IF(F45="","",F45)</f>
        <v/>
      </c>
      <c r="V45" s="573"/>
      <c r="W45" s="573"/>
      <c r="X45" s="573"/>
      <c r="Y45" s="573"/>
      <c r="Z45" s="573" t="str">
        <f>IF(K45="","",K45)</f>
        <v/>
      </c>
      <c r="AA45" s="573"/>
      <c r="AB45" s="573"/>
      <c r="AC45" s="573"/>
      <c r="AD45" s="574"/>
      <c r="AH45" s="67"/>
      <c r="AI45" s="67"/>
      <c r="AJ45" s="67"/>
      <c r="AK45" s="67"/>
      <c r="AL45" s="67"/>
      <c r="AM45" s="67"/>
      <c r="AN45" s="67"/>
      <c r="AO45" s="67"/>
      <c r="AP45" s="67"/>
      <c r="AQ45" s="67"/>
      <c r="AR45" s="67"/>
      <c r="AS45" s="67"/>
    </row>
    <row r="46" spans="1:45" s="42" customFormat="1" ht="15" customHeight="1" x14ac:dyDescent="0.4">
      <c r="A46" s="621"/>
      <c r="B46" s="618"/>
      <c r="C46" s="612" t="s">
        <v>222</v>
      </c>
      <c r="D46" s="612"/>
      <c r="E46" s="612"/>
      <c r="F46" s="565" t="str">
        <f>IFERROR(VLOOKUP("215",申込書!$AS$25:$AT$28,2,FALSE),IFERROR(VLOOKUP("315",申込書!$AS$25:$AT$28,2,FALSE),""))</f>
        <v/>
      </c>
      <c r="G46" s="566"/>
      <c r="H46" s="566"/>
      <c r="I46" s="566"/>
      <c r="J46" s="567"/>
      <c r="K46" s="565" t="str">
        <f>IFERROR(VLOOKUP("225",申込書!$AS$25:$AT$28,2,FALSE),IFERROR(VLOOKUP("325",申込書!$AS$25:$AT$28,2,FALSE),""))</f>
        <v/>
      </c>
      <c r="L46" s="566"/>
      <c r="M46" s="566"/>
      <c r="N46" s="566"/>
      <c r="O46" s="567"/>
      <c r="P46" s="578"/>
      <c r="Q46" s="579"/>
      <c r="R46" s="579"/>
      <c r="S46" s="579"/>
      <c r="T46" s="580"/>
      <c r="U46" s="565" t="str">
        <f t="shared" ref="U46" si="17">IF(F46="","",F46)</f>
        <v/>
      </c>
      <c r="V46" s="566"/>
      <c r="W46" s="566"/>
      <c r="X46" s="566"/>
      <c r="Y46" s="567"/>
      <c r="Z46" s="565" t="str">
        <f t="shared" ref="Z46" si="18">IF(K46="","",K46)</f>
        <v/>
      </c>
      <c r="AA46" s="566"/>
      <c r="AB46" s="566"/>
      <c r="AC46" s="566"/>
      <c r="AD46" s="571"/>
      <c r="AH46" s="67"/>
      <c r="AI46" s="67"/>
      <c r="AJ46" s="67"/>
      <c r="AK46" s="67"/>
      <c r="AL46" s="67"/>
      <c r="AM46" s="67"/>
      <c r="AN46" s="67"/>
      <c r="AO46" s="67"/>
      <c r="AP46" s="67"/>
      <c r="AQ46" s="67"/>
      <c r="AR46" s="67"/>
      <c r="AS46" s="67"/>
    </row>
    <row r="47" spans="1:45" s="42" customFormat="1" ht="15" customHeight="1" x14ac:dyDescent="0.4">
      <c r="A47" s="621"/>
      <c r="B47" s="618"/>
      <c r="C47" s="613">
        <v>0.79861111111111116</v>
      </c>
      <c r="D47" s="614"/>
      <c r="E47" s="614"/>
      <c r="F47" s="568"/>
      <c r="G47" s="569"/>
      <c r="H47" s="569"/>
      <c r="I47" s="569"/>
      <c r="J47" s="570"/>
      <c r="K47" s="568"/>
      <c r="L47" s="569"/>
      <c r="M47" s="569"/>
      <c r="N47" s="569"/>
      <c r="O47" s="570"/>
      <c r="P47" s="581"/>
      <c r="Q47" s="582"/>
      <c r="R47" s="582"/>
      <c r="S47" s="582"/>
      <c r="T47" s="583"/>
      <c r="U47" s="568"/>
      <c r="V47" s="569"/>
      <c r="W47" s="569"/>
      <c r="X47" s="569"/>
      <c r="Y47" s="570"/>
      <c r="Z47" s="568"/>
      <c r="AA47" s="569"/>
      <c r="AB47" s="569"/>
      <c r="AC47" s="569"/>
      <c r="AD47" s="572"/>
      <c r="AH47" s="67"/>
      <c r="AI47" s="67"/>
      <c r="AJ47" s="67"/>
      <c r="AK47" s="67"/>
      <c r="AL47" s="67"/>
      <c r="AM47" s="67"/>
      <c r="AN47" s="67"/>
      <c r="AO47" s="67"/>
      <c r="AP47" s="67"/>
      <c r="AQ47" s="67"/>
      <c r="AR47" s="67"/>
      <c r="AS47" s="67"/>
    </row>
    <row r="48" spans="1:45" s="42" customFormat="1" ht="15" customHeight="1" x14ac:dyDescent="0.4">
      <c r="A48" s="621"/>
      <c r="B48" s="618" t="s">
        <v>233</v>
      </c>
      <c r="C48" s="615">
        <v>0.80902777777777779</v>
      </c>
      <c r="D48" s="616"/>
      <c r="E48" s="616"/>
      <c r="F48" s="573"/>
      <c r="G48" s="573"/>
      <c r="H48" s="573"/>
      <c r="I48" s="573"/>
      <c r="J48" s="573"/>
      <c r="K48" s="573"/>
      <c r="L48" s="573"/>
      <c r="M48" s="573"/>
      <c r="N48" s="573"/>
      <c r="O48" s="573"/>
      <c r="P48" s="575"/>
      <c r="Q48" s="576"/>
      <c r="R48" s="576"/>
      <c r="S48" s="576"/>
      <c r="T48" s="577"/>
      <c r="U48" s="573" t="str">
        <f>IF(F48="","",F48)</f>
        <v/>
      </c>
      <c r="V48" s="573"/>
      <c r="W48" s="573"/>
      <c r="X48" s="573"/>
      <c r="Y48" s="573"/>
      <c r="Z48" s="573" t="str">
        <f>IF(K48="","",K48)</f>
        <v/>
      </c>
      <c r="AA48" s="573"/>
      <c r="AB48" s="573"/>
      <c r="AC48" s="573"/>
      <c r="AD48" s="574"/>
      <c r="AH48" s="67"/>
      <c r="AI48" s="67"/>
      <c r="AJ48" s="67"/>
      <c r="AK48" s="67"/>
      <c r="AL48" s="67"/>
      <c r="AM48" s="67"/>
      <c r="AN48" s="67"/>
      <c r="AO48" s="67"/>
      <c r="AP48" s="67"/>
      <c r="AQ48" s="67"/>
      <c r="AR48" s="67"/>
      <c r="AS48" s="67"/>
    </row>
    <row r="49" spans="1:45" s="42" customFormat="1" ht="15" customHeight="1" x14ac:dyDescent="0.4">
      <c r="A49" s="621"/>
      <c r="B49" s="618"/>
      <c r="C49" s="612" t="s">
        <v>222</v>
      </c>
      <c r="D49" s="612"/>
      <c r="E49" s="612"/>
      <c r="F49" s="565" t="str">
        <f>IFERROR(VLOOKUP("216",申込書!$AS$25:$AT$28,2,FALSE),IFERROR(VLOOKUP("316",申込書!$AS$25:$AT$28,2,FALSE),""))</f>
        <v/>
      </c>
      <c r="G49" s="566"/>
      <c r="H49" s="566"/>
      <c r="I49" s="566"/>
      <c r="J49" s="567"/>
      <c r="K49" s="565" t="str">
        <f>IFERROR(VLOOKUP("226",申込書!$AS$25:$AT$28,2,FALSE),IFERROR(VLOOKUP("326",申込書!$AS$25:$AT$28,2,FALSE),""))</f>
        <v/>
      </c>
      <c r="L49" s="566"/>
      <c r="M49" s="566"/>
      <c r="N49" s="566"/>
      <c r="O49" s="567"/>
      <c r="P49" s="578"/>
      <c r="Q49" s="579"/>
      <c r="R49" s="579"/>
      <c r="S49" s="579"/>
      <c r="T49" s="580"/>
      <c r="U49" s="565" t="str">
        <f t="shared" ref="U49" si="19">IF(F49="","",F49)</f>
        <v/>
      </c>
      <c r="V49" s="566"/>
      <c r="W49" s="566"/>
      <c r="X49" s="566"/>
      <c r="Y49" s="567"/>
      <c r="Z49" s="565" t="str">
        <f t="shared" ref="Z49" si="20">IF(K49="","",K49)</f>
        <v/>
      </c>
      <c r="AA49" s="566"/>
      <c r="AB49" s="566"/>
      <c r="AC49" s="566"/>
      <c r="AD49" s="571"/>
      <c r="AH49" s="67"/>
      <c r="AI49" s="67"/>
      <c r="AJ49" s="67"/>
      <c r="AK49" s="67"/>
      <c r="AL49" s="67"/>
      <c r="AM49" s="67"/>
      <c r="AN49" s="67"/>
      <c r="AO49" s="67"/>
      <c r="AP49" s="67"/>
      <c r="AQ49" s="67"/>
      <c r="AR49" s="67"/>
      <c r="AS49" s="67"/>
    </row>
    <row r="50" spans="1:45" s="42" customFormat="1" ht="15" customHeight="1" thickBot="1" x14ac:dyDescent="0.45">
      <c r="A50" s="622"/>
      <c r="B50" s="619"/>
      <c r="C50" s="623">
        <v>0.87152777777777779</v>
      </c>
      <c r="D50" s="624"/>
      <c r="E50" s="624"/>
      <c r="F50" s="595"/>
      <c r="G50" s="596"/>
      <c r="H50" s="596"/>
      <c r="I50" s="596"/>
      <c r="J50" s="597"/>
      <c r="K50" s="595"/>
      <c r="L50" s="596"/>
      <c r="M50" s="596"/>
      <c r="N50" s="596"/>
      <c r="O50" s="597"/>
      <c r="P50" s="592"/>
      <c r="Q50" s="593"/>
      <c r="R50" s="593"/>
      <c r="S50" s="593"/>
      <c r="T50" s="594"/>
      <c r="U50" s="595"/>
      <c r="V50" s="596"/>
      <c r="W50" s="596"/>
      <c r="X50" s="596"/>
      <c r="Y50" s="597"/>
      <c r="Z50" s="595"/>
      <c r="AA50" s="596"/>
      <c r="AB50" s="596"/>
      <c r="AC50" s="596"/>
      <c r="AD50" s="598"/>
      <c r="AH50" s="67"/>
      <c r="AI50" s="67"/>
      <c r="AJ50" s="67"/>
      <c r="AK50" s="67"/>
      <c r="AL50" s="67"/>
      <c r="AM50" s="67"/>
      <c r="AN50" s="67"/>
      <c r="AO50" s="67"/>
      <c r="AP50" s="67"/>
      <c r="AQ50" s="67"/>
      <c r="AR50" s="67"/>
      <c r="AS50" s="67"/>
    </row>
    <row r="51" spans="1:45" s="42" customFormat="1" ht="15" customHeight="1" x14ac:dyDescent="0.4">
      <c r="AH51" s="67"/>
      <c r="AI51" s="67"/>
      <c r="AJ51" s="67"/>
      <c r="AK51" s="67"/>
      <c r="AL51" s="67"/>
      <c r="AM51" s="67"/>
      <c r="AN51" s="67"/>
      <c r="AO51" s="67"/>
      <c r="AP51" s="67"/>
      <c r="AQ51" s="67"/>
      <c r="AR51" s="67"/>
      <c r="AS51" s="67"/>
    </row>
    <row r="52" spans="1:45" s="42" customFormat="1" ht="15" customHeight="1" x14ac:dyDescent="0.4">
      <c r="AH52" s="67"/>
      <c r="AI52" s="67"/>
      <c r="AJ52" s="67"/>
      <c r="AK52" s="67"/>
      <c r="AL52" s="67"/>
      <c r="AM52" s="67"/>
      <c r="AN52" s="67"/>
      <c r="AO52" s="67"/>
      <c r="AP52" s="67"/>
      <c r="AQ52" s="67"/>
      <c r="AR52" s="67"/>
      <c r="AS52" s="67"/>
    </row>
    <row r="53" spans="1:45" s="42" customFormat="1" ht="15" customHeight="1" x14ac:dyDescent="0.4">
      <c r="AH53" s="67"/>
      <c r="AI53" s="67"/>
      <c r="AJ53" s="67"/>
      <c r="AK53" s="67"/>
      <c r="AL53" s="67"/>
      <c r="AM53" s="67"/>
      <c r="AN53" s="67"/>
      <c r="AO53" s="67"/>
      <c r="AP53" s="67"/>
      <c r="AQ53" s="67"/>
      <c r="AR53" s="67"/>
      <c r="AS53" s="67"/>
    </row>
    <row r="54" spans="1:45" s="42" customFormat="1" ht="15" customHeight="1" x14ac:dyDescent="0.4">
      <c r="AH54" s="67"/>
      <c r="AI54" s="67"/>
      <c r="AJ54" s="67"/>
      <c r="AK54" s="67"/>
      <c r="AL54" s="67"/>
      <c r="AM54" s="67"/>
      <c r="AN54" s="67"/>
      <c r="AO54" s="67"/>
      <c r="AP54" s="67"/>
      <c r="AQ54" s="67"/>
      <c r="AR54" s="67"/>
      <c r="AS54" s="67"/>
    </row>
    <row r="55" spans="1:45" s="42" customFormat="1" ht="15" customHeight="1" x14ac:dyDescent="0.4">
      <c r="AH55" s="67"/>
      <c r="AI55" s="67"/>
      <c r="AJ55" s="67"/>
      <c r="AK55" s="67"/>
      <c r="AL55" s="67"/>
      <c r="AM55" s="67"/>
      <c r="AN55" s="67"/>
      <c r="AO55" s="67"/>
      <c r="AP55" s="67"/>
      <c r="AQ55" s="67"/>
      <c r="AR55" s="67"/>
      <c r="AS55" s="67"/>
    </row>
    <row r="56" spans="1:45" s="42" customFormat="1" ht="15" customHeight="1" x14ac:dyDescent="0.4">
      <c r="AH56" s="67"/>
      <c r="AI56" s="67"/>
      <c r="AJ56" s="67"/>
      <c r="AK56" s="67"/>
      <c r="AL56" s="67"/>
      <c r="AM56" s="67"/>
      <c r="AN56" s="67"/>
      <c r="AO56" s="67"/>
      <c r="AP56" s="67"/>
      <c r="AQ56" s="67"/>
      <c r="AR56" s="67"/>
      <c r="AS56" s="67"/>
    </row>
    <row r="57" spans="1:45" s="42" customFormat="1" ht="15" customHeight="1" x14ac:dyDescent="0.4">
      <c r="AH57" s="67"/>
      <c r="AI57" s="67"/>
      <c r="AJ57" s="67"/>
      <c r="AK57" s="67"/>
      <c r="AL57" s="67"/>
      <c r="AM57" s="67"/>
      <c r="AN57" s="67"/>
      <c r="AO57" s="67"/>
      <c r="AP57" s="67"/>
      <c r="AQ57" s="67"/>
      <c r="AR57" s="67"/>
      <c r="AS57" s="67"/>
    </row>
    <row r="58" spans="1:45" s="42" customFormat="1" ht="15" customHeight="1" x14ac:dyDescent="0.4">
      <c r="AH58" s="67"/>
      <c r="AI58" s="67"/>
      <c r="AJ58" s="67"/>
      <c r="AK58" s="67"/>
      <c r="AL58" s="67"/>
      <c r="AM58" s="67"/>
      <c r="AN58" s="67"/>
      <c r="AO58" s="67"/>
      <c r="AP58" s="67"/>
      <c r="AQ58" s="67"/>
      <c r="AR58" s="67"/>
      <c r="AS58" s="67"/>
    </row>
    <row r="59" spans="1:45" s="42" customFormat="1" ht="15" customHeight="1" x14ac:dyDescent="0.4">
      <c r="AH59" s="67"/>
      <c r="AI59" s="67"/>
      <c r="AJ59" s="67"/>
      <c r="AK59" s="67"/>
      <c r="AL59" s="67"/>
      <c r="AM59" s="67"/>
      <c r="AN59" s="67"/>
      <c r="AO59" s="67"/>
      <c r="AP59" s="67"/>
      <c r="AQ59" s="67"/>
      <c r="AR59" s="67"/>
      <c r="AS59" s="67"/>
    </row>
    <row r="60" spans="1:45" s="42" customFormat="1" ht="15" customHeight="1" x14ac:dyDescent="0.4">
      <c r="AH60" s="67"/>
      <c r="AI60" s="67"/>
      <c r="AJ60" s="67"/>
      <c r="AK60" s="67"/>
      <c r="AL60" s="67"/>
      <c r="AM60" s="67"/>
      <c r="AN60" s="67"/>
      <c r="AO60" s="67"/>
      <c r="AP60" s="67"/>
      <c r="AQ60" s="67"/>
      <c r="AR60" s="67"/>
      <c r="AS60" s="67"/>
    </row>
    <row r="61" spans="1:45" s="42" customFormat="1" ht="15" customHeight="1" x14ac:dyDescent="0.4">
      <c r="AH61" s="67"/>
      <c r="AI61" s="67"/>
      <c r="AJ61" s="67"/>
      <c r="AK61" s="67"/>
      <c r="AL61" s="67"/>
      <c r="AM61" s="67"/>
      <c r="AN61" s="67"/>
      <c r="AO61" s="67"/>
      <c r="AP61" s="67"/>
      <c r="AQ61" s="67"/>
      <c r="AR61" s="67"/>
      <c r="AS61" s="67"/>
    </row>
    <row r="62" spans="1:45" s="42" customFormat="1" ht="15" customHeight="1" x14ac:dyDescent="0.4">
      <c r="AH62" s="67"/>
      <c r="AI62" s="67"/>
      <c r="AJ62" s="67"/>
      <c r="AK62" s="67"/>
      <c r="AL62" s="67"/>
      <c r="AM62" s="67"/>
      <c r="AN62" s="67"/>
      <c r="AO62" s="67"/>
      <c r="AP62" s="67"/>
      <c r="AQ62" s="67"/>
      <c r="AR62" s="67"/>
      <c r="AS62" s="67"/>
    </row>
    <row r="63" spans="1:45" s="42" customFormat="1" ht="15" customHeight="1" x14ac:dyDescent="0.4">
      <c r="AH63" s="67"/>
      <c r="AI63" s="67"/>
      <c r="AJ63" s="67"/>
      <c r="AK63" s="67"/>
      <c r="AL63" s="67"/>
      <c r="AM63" s="67"/>
      <c r="AN63" s="67"/>
      <c r="AO63" s="67"/>
      <c r="AP63" s="67"/>
      <c r="AQ63" s="67"/>
      <c r="AR63" s="67"/>
      <c r="AS63" s="67"/>
    </row>
    <row r="64" spans="1:45" s="42" customFormat="1" ht="15" customHeight="1" x14ac:dyDescent="0.4">
      <c r="AH64" s="67"/>
      <c r="AI64" s="67"/>
      <c r="AJ64" s="67"/>
      <c r="AK64" s="67"/>
      <c r="AL64" s="67"/>
      <c r="AM64" s="67"/>
      <c r="AN64" s="67"/>
      <c r="AO64" s="67"/>
      <c r="AP64" s="67"/>
      <c r="AQ64" s="67"/>
      <c r="AR64" s="67"/>
      <c r="AS64" s="67"/>
    </row>
    <row r="65" spans="34:45" s="42" customFormat="1" ht="15" customHeight="1" x14ac:dyDescent="0.4">
      <c r="AH65" s="67"/>
      <c r="AI65" s="67"/>
      <c r="AJ65" s="67"/>
      <c r="AK65" s="67"/>
      <c r="AL65" s="67"/>
      <c r="AM65" s="67"/>
      <c r="AN65" s="67"/>
      <c r="AO65" s="67"/>
      <c r="AP65" s="67"/>
      <c r="AQ65" s="67"/>
      <c r="AR65" s="67"/>
      <c r="AS65" s="67"/>
    </row>
    <row r="66" spans="34:45" s="42" customFormat="1" ht="15" customHeight="1" x14ac:dyDescent="0.4">
      <c r="AH66" s="67"/>
      <c r="AI66" s="67"/>
      <c r="AJ66" s="67"/>
      <c r="AK66" s="67"/>
      <c r="AL66" s="67"/>
      <c r="AM66" s="67"/>
      <c r="AN66" s="67"/>
      <c r="AO66" s="67"/>
      <c r="AP66" s="67"/>
      <c r="AQ66" s="67"/>
      <c r="AR66" s="67"/>
      <c r="AS66" s="67"/>
    </row>
    <row r="67" spans="34:45" s="42" customFormat="1" ht="15" customHeight="1" x14ac:dyDescent="0.4">
      <c r="AH67" s="67"/>
      <c r="AI67" s="67"/>
      <c r="AJ67" s="67"/>
      <c r="AK67" s="67"/>
      <c r="AL67" s="67"/>
      <c r="AM67" s="67"/>
      <c r="AN67" s="67"/>
      <c r="AO67" s="67"/>
      <c r="AP67" s="67"/>
      <c r="AQ67" s="67"/>
      <c r="AR67" s="67"/>
      <c r="AS67" s="67"/>
    </row>
    <row r="68" spans="34:45" s="42" customFormat="1" ht="15" customHeight="1" x14ac:dyDescent="0.4">
      <c r="AH68" s="67"/>
      <c r="AI68" s="67"/>
      <c r="AJ68" s="67"/>
      <c r="AK68" s="67"/>
      <c r="AL68" s="67"/>
      <c r="AM68" s="67"/>
      <c r="AN68" s="67"/>
      <c r="AO68" s="67"/>
      <c r="AP68" s="67"/>
      <c r="AQ68" s="67"/>
      <c r="AR68" s="67"/>
      <c r="AS68" s="67"/>
    </row>
    <row r="69" spans="34:45" s="42" customFormat="1" ht="15" customHeight="1" x14ac:dyDescent="0.4">
      <c r="AH69" s="67"/>
      <c r="AI69" s="67"/>
      <c r="AJ69" s="67"/>
      <c r="AK69" s="67"/>
      <c r="AL69" s="67"/>
      <c r="AM69" s="67"/>
      <c r="AN69" s="67"/>
      <c r="AO69" s="67"/>
      <c r="AP69" s="67"/>
      <c r="AQ69" s="67"/>
      <c r="AR69" s="67"/>
      <c r="AS69" s="67"/>
    </row>
    <row r="70" spans="34:45" s="42" customFormat="1" ht="15" customHeight="1" x14ac:dyDescent="0.4">
      <c r="AH70" s="67"/>
      <c r="AI70" s="67"/>
      <c r="AJ70" s="67"/>
      <c r="AK70" s="67"/>
      <c r="AL70" s="67"/>
      <c r="AM70" s="67"/>
      <c r="AN70" s="67"/>
      <c r="AO70" s="67"/>
      <c r="AP70" s="67"/>
      <c r="AQ70" s="67"/>
      <c r="AR70" s="67"/>
      <c r="AS70" s="67"/>
    </row>
    <row r="71" spans="34:45" s="42" customFormat="1" ht="15" customHeight="1" x14ac:dyDescent="0.4">
      <c r="AH71" s="67"/>
      <c r="AI71" s="67"/>
      <c r="AJ71" s="67"/>
      <c r="AK71" s="67"/>
      <c r="AL71" s="67"/>
      <c r="AM71" s="67"/>
      <c r="AN71" s="67"/>
      <c r="AO71" s="67"/>
      <c r="AP71" s="67"/>
      <c r="AQ71" s="67"/>
      <c r="AR71" s="67"/>
      <c r="AS71" s="67"/>
    </row>
    <row r="72" spans="34:45" s="42" customFormat="1" ht="15" customHeight="1" x14ac:dyDescent="0.4">
      <c r="AH72" s="67"/>
      <c r="AI72" s="67"/>
      <c r="AJ72" s="67"/>
      <c r="AK72" s="67"/>
      <c r="AL72" s="67"/>
      <c r="AM72" s="67"/>
      <c r="AN72" s="67"/>
      <c r="AO72" s="67"/>
      <c r="AP72" s="67"/>
      <c r="AQ72" s="67"/>
      <c r="AR72" s="67"/>
      <c r="AS72" s="67"/>
    </row>
    <row r="73" spans="34:45" s="42" customFormat="1" ht="15" customHeight="1" x14ac:dyDescent="0.4">
      <c r="AH73" s="67"/>
      <c r="AI73" s="67"/>
      <c r="AJ73" s="67"/>
      <c r="AK73" s="67"/>
      <c r="AL73" s="67"/>
      <c r="AM73" s="67"/>
      <c r="AN73" s="67"/>
      <c r="AO73" s="67"/>
      <c r="AP73" s="67"/>
      <c r="AQ73" s="67"/>
      <c r="AR73" s="67"/>
      <c r="AS73" s="67"/>
    </row>
    <row r="74" spans="34:45" s="42" customFormat="1" ht="15" customHeight="1" x14ac:dyDescent="0.4">
      <c r="AH74" s="67"/>
      <c r="AI74" s="67"/>
      <c r="AJ74" s="67"/>
      <c r="AK74" s="67"/>
      <c r="AL74" s="67"/>
      <c r="AM74" s="67"/>
      <c r="AN74" s="67"/>
      <c r="AO74" s="67"/>
      <c r="AP74" s="67"/>
      <c r="AQ74" s="67"/>
      <c r="AR74" s="67"/>
      <c r="AS74" s="67"/>
    </row>
    <row r="75" spans="34:45" s="42" customFormat="1" ht="15" customHeight="1" x14ac:dyDescent="0.4">
      <c r="AH75" s="67"/>
      <c r="AI75" s="67"/>
      <c r="AJ75" s="67"/>
      <c r="AK75" s="67"/>
      <c r="AL75" s="67"/>
      <c r="AM75" s="67"/>
      <c r="AN75" s="67"/>
      <c r="AO75" s="67"/>
      <c r="AP75" s="67"/>
      <c r="AQ75" s="67"/>
      <c r="AR75" s="67"/>
      <c r="AS75" s="67"/>
    </row>
    <row r="76" spans="34:45" s="42" customFormat="1" ht="15" customHeight="1" x14ac:dyDescent="0.4">
      <c r="AH76" s="67"/>
      <c r="AI76" s="67"/>
      <c r="AJ76" s="67"/>
      <c r="AK76" s="67"/>
      <c r="AL76" s="67"/>
      <c r="AM76" s="67"/>
      <c r="AN76" s="67"/>
      <c r="AO76" s="67"/>
      <c r="AP76" s="67"/>
      <c r="AQ76" s="67"/>
      <c r="AR76" s="67"/>
      <c r="AS76" s="67"/>
    </row>
    <row r="77" spans="34:45" s="42" customFormat="1" ht="15" customHeight="1" x14ac:dyDescent="0.4">
      <c r="AH77" s="67"/>
      <c r="AI77" s="67"/>
      <c r="AJ77" s="67"/>
      <c r="AK77" s="67"/>
      <c r="AL77" s="67"/>
      <c r="AM77" s="67"/>
      <c r="AN77" s="67"/>
      <c r="AO77" s="67"/>
      <c r="AP77" s="67"/>
      <c r="AQ77" s="67"/>
      <c r="AR77" s="67"/>
      <c r="AS77" s="67"/>
    </row>
    <row r="78" spans="34:45" s="42" customFormat="1" ht="15" customHeight="1" x14ac:dyDescent="0.4">
      <c r="AH78" s="67"/>
      <c r="AI78" s="67"/>
      <c r="AJ78" s="67"/>
      <c r="AK78" s="67"/>
      <c r="AL78" s="67"/>
      <c r="AM78" s="67"/>
      <c r="AN78" s="67"/>
      <c r="AO78" s="67"/>
      <c r="AP78" s="67"/>
      <c r="AQ78" s="67"/>
      <c r="AR78" s="67"/>
      <c r="AS78" s="67"/>
    </row>
    <row r="79" spans="34:45" s="42" customFormat="1" ht="15" customHeight="1" x14ac:dyDescent="0.4">
      <c r="AH79" s="67"/>
      <c r="AI79" s="67"/>
      <c r="AJ79" s="67"/>
      <c r="AK79" s="67"/>
      <c r="AL79" s="67"/>
      <c r="AM79" s="67"/>
      <c r="AN79" s="67"/>
      <c r="AO79" s="67"/>
      <c r="AP79" s="67"/>
      <c r="AQ79" s="67"/>
      <c r="AR79" s="67"/>
      <c r="AS79" s="67"/>
    </row>
    <row r="80" spans="34:45" s="42" customFormat="1" ht="15" customHeight="1" x14ac:dyDescent="0.4">
      <c r="AH80" s="67"/>
      <c r="AI80" s="67"/>
      <c r="AJ80" s="67"/>
      <c r="AK80" s="67"/>
      <c r="AL80" s="67"/>
      <c r="AM80" s="67"/>
      <c r="AN80" s="67"/>
      <c r="AO80" s="67"/>
      <c r="AP80" s="67"/>
      <c r="AQ80" s="67"/>
      <c r="AR80" s="67"/>
      <c r="AS80" s="67"/>
    </row>
    <row r="81" spans="34:45" s="42" customFormat="1" ht="15" customHeight="1" x14ac:dyDescent="0.4">
      <c r="AH81" s="67"/>
      <c r="AI81" s="67"/>
      <c r="AJ81" s="67"/>
      <c r="AK81" s="67"/>
      <c r="AL81" s="67"/>
      <c r="AM81" s="67"/>
      <c r="AN81" s="67"/>
      <c r="AO81" s="67"/>
      <c r="AP81" s="67"/>
      <c r="AQ81" s="67"/>
      <c r="AR81" s="67"/>
      <c r="AS81" s="67"/>
    </row>
    <row r="82" spans="34:45" s="42" customFormat="1" ht="15" customHeight="1" x14ac:dyDescent="0.4">
      <c r="AH82" s="67"/>
      <c r="AI82" s="67"/>
      <c r="AJ82" s="67"/>
      <c r="AK82" s="67"/>
      <c r="AL82" s="67"/>
      <c r="AM82" s="67"/>
      <c r="AN82" s="67"/>
      <c r="AO82" s="67"/>
      <c r="AP82" s="67"/>
      <c r="AQ82" s="67"/>
      <c r="AR82" s="67"/>
      <c r="AS82" s="67"/>
    </row>
    <row r="83" spans="34:45" s="42" customFormat="1" ht="15" customHeight="1" x14ac:dyDescent="0.4">
      <c r="AH83" s="67"/>
      <c r="AI83" s="67"/>
      <c r="AJ83" s="67"/>
      <c r="AK83" s="67"/>
      <c r="AL83" s="67"/>
      <c r="AM83" s="67"/>
      <c r="AN83" s="67"/>
      <c r="AO83" s="67"/>
      <c r="AP83" s="67"/>
      <c r="AQ83" s="67"/>
      <c r="AR83" s="67"/>
      <c r="AS83" s="67"/>
    </row>
    <row r="84" spans="34:45" s="42" customFormat="1" ht="15" customHeight="1" x14ac:dyDescent="0.4">
      <c r="AH84" s="67"/>
      <c r="AI84" s="67"/>
      <c r="AJ84" s="67"/>
      <c r="AK84" s="67"/>
      <c r="AL84" s="67"/>
      <c r="AM84" s="67"/>
      <c r="AN84" s="67"/>
      <c r="AO84" s="67"/>
      <c r="AP84" s="67"/>
      <c r="AQ84" s="67"/>
      <c r="AR84" s="67"/>
      <c r="AS84" s="67"/>
    </row>
    <row r="85" spans="34:45" ht="15" customHeight="1" x14ac:dyDescent="0.4"/>
    <row r="86" spans="34:45" ht="15" customHeight="1" x14ac:dyDescent="0.4"/>
    <row r="87" spans="34:45" ht="15" customHeight="1" x14ac:dyDescent="0.4"/>
    <row r="88" spans="34:45" ht="15" customHeight="1" x14ac:dyDescent="0.4"/>
    <row r="89" spans="34:45" ht="15" customHeight="1" x14ac:dyDescent="0.4"/>
    <row r="90" spans="34:45" ht="15" customHeight="1" x14ac:dyDescent="0.4"/>
    <row r="91" spans="34:45" ht="15" customHeight="1" x14ac:dyDescent="0.4"/>
    <row r="92" spans="34:45" ht="15" customHeight="1" x14ac:dyDescent="0.4"/>
    <row r="93" spans="34:45" ht="15" customHeight="1" x14ac:dyDescent="0.4"/>
    <row r="94" spans="34:45" ht="15" customHeight="1" x14ac:dyDescent="0.4"/>
    <row r="95" spans="34:45" ht="15" customHeight="1" x14ac:dyDescent="0.4"/>
    <row r="96" spans="34:45"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sheetData>
  <sheetProtection algorithmName="SHA-512" hashValue="fJGus8viFQO2mIgsybeOTv3VGsc/fgRtCwpg98Rfzi7+m9uKeJJ5jpzZAKDWxZwLOadmV0vhP2UwByQYO4JlTw==" saltValue="Dc2iP8pOsDvXYnffJVmVVA==" spinCount="100000" sheet="1" objects="1" scenarios="1"/>
  <mergeCells count="186">
    <mergeCell ref="U25:Y25"/>
    <mergeCell ref="U15:Y15"/>
    <mergeCell ref="U18:Y18"/>
    <mergeCell ref="U16:Y17"/>
    <mergeCell ref="U19:Y20"/>
    <mergeCell ref="U23:Y24"/>
    <mergeCell ref="U26:Y27"/>
    <mergeCell ref="Z8:AD8"/>
    <mergeCell ref="Z11:AD11"/>
    <mergeCell ref="U22:Y22"/>
    <mergeCell ref="U8:Y8"/>
    <mergeCell ref="U11:Y11"/>
    <mergeCell ref="AA14:AC14"/>
    <mergeCell ref="Z16:AD17"/>
    <mergeCell ref="Z23:AD24"/>
    <mergeCell ref="Z19:AD20"/>
    <mergeCell ref="Z22:AD22"/>
    <mergeCell ref="Z25:AD25"/>
    <mergeCell ref="Z15:AD15"/>
    <mergeCell ref="Z18:AD18"/>
    <mergeCell ref="Z26:AD27"/>
    <mergeCell ref="U12:Y13"/>
    <mergeCell ref="Z12:AD13"/>
    <mergeCell ref="K25:O25"/>
    <mergeCell ref="K15:O15"/>
    <mergeCell ref="K18:O20"/>
    <mergeCell ref="K16:O17"/>
    <mergeCell ref="K26:O27"/>
    <mergeCell ref="K23:O24"/>
    <mergeCell ref="P8:T8"/>
    <mergeCell ref="P11:T11"/>
    <mergeCell ref="K22:O22"/>
    <mergeCell ref="K8:O8"/>
    <mergeCell ref="K11:O11"/>
    <mergeCell ref="L14:N14"/>
    <mergeCell ref="Q14:S14"/>
    <mergeCell ref="P15:T17"/>
    <mergeCell ref="P18:T20"/>
    <mergeCell ref="P22:T24"/>
    <mergeCell ref="P25:T27"/>
    <mergeCell ref="K12:O13"/>
    <mergeCell ref="P12:T13"/>
    <mergeCell ref="C48:E48"/>
    <mergeCell ref="F48:J48"/>
    <mergeCell ref="C49:E49"/>
    <mergeCell ref="C50:E50"/>
    <mergeCell ref="A45:A50"/>
    <mergeCell ref="B45:B47"/>
    <mergeCell ref="C45:E45"/>
    <mergeCell ref="F45:J45"/>
    <mergeCell ref="C46:E46"/>
    <mergeCell ref="C47:E47"/>
    <mergeCell ref="B48:B50"/>
    <mergeCell ref="F46:J47"/>
    <mergeCell ref="F49:J50"/>
    <mergeCell ref="C41:E41"/>
    <mergeCell ref="F41:J41"/>
    <mergeCell ref="C42:E42"/>
    <mergeCell ref="C43:E43"/>
    <mergeCell ref="A38:A43"/>
    <mergeCell ref="B38:B40"/>
    <mergeCell ref="C38:E38"/>
    <mergeCell ref="F38:J38"/>
    <mergeCell ref="C39:E39"/>
    <mergeCell ref="C40:E40"/>
    <mergeCell ref="B41:B43"/>
    <mergeCell ref="F39:J40"/>
    <mergeCell ref="F30:J30"/>
    <mergeCell ref="K30:O30"/>
    <mergeCell ref="P30:T30"/>
    <mergeCell ref="U30:Y30"/>
    <mergeCell ref="Z30:AD30"/>
    <mergeCell ref="A31:A36"/>
    <mergeCell ref="B31:B33"/>
    <mergeCell ref="C31:E31"/>
    <mergeCell ref="F31:J31"/>
    <mergeCell ref="C32:E32"/>
    <mergeCell ref="K31:O31"/>
    <mergeCell ref="P31:T31"/>
    <mergeCell ref="U31:Y31"/>
    <mergeCell ref="Z31:AD31"/>
    <mergeCell ref="K34:O34"/>
    <mergeCell ref="P34:T34"/>
    <mergeCell ref="C33:E33"/>
    <mergeCell ref="B34:B36"/>
    <mergeCell ref="C34:E34"/>
    <mergeCell ref="F34:J34"/>
    <mergeCell ref="C35:E35"/>
    <mergeCell ref="C36:E36"/>
    <mergeCell ref="P32:T33"/>
    <mergeCell ref="P35:T36"/>
    <mergeCell ref="B25:B27"/>
    <mergeCell ref="A8:A13"/>
    <mergeCell ref="A15:A20"/>
    <mergeCell ref="A22:A27"/>
    <mergeCell ref="A29:E29"/>
    <mergeCell ref="C30:E30"/>
    <mergeCell ref="C23:E23"/>
    <mergeCell ref="C24:E24"/>
    <mergeCell ref="C25:E25"/>
    <mergeCell ref="C26:E26"/>
    <mergeCell ref="C27:E27"/>
    <mergeCell ref="B8:B10"/>
    <mergeCell ref="B11:B13"/>
    <mergeCell ref="B15:B17"/>
    <mergeCell ref="B18:B20"/>
    <mergeCell ref="B22:B24"/>
    <mergeCell ref="C17:E17"/>
    <mergeCell ref="C18:E18"/>
    <mergeCell ref="C19:E19"/>
    <mergeCell ref="C20:E20"/>
    <mergeCell ref="C22:E22"/>
    <mergeCell ref="F16:J17"/>
    <mergeCell ref="F19:J20"/>
    <mergeCell ref="F23:J24"/>
    <mergeCell ref="F26:J27"/>
    <mergeCell ref="C8:E8"/>
    <mergeCell ref="C9:E9"/>
    <mergeCell ref="C10:E10"/>
    <mergeCell ref="C12:E12"/>
    <mergeCell ref="C13:E13"/>
    <mergeCell ref="C11:E11"/>
    <mergeCell ref="C15:E15"/>
    <mergeCell ref="C16:E16"/>
    <mergeCell ref="F12:J13"/>
    <mergeCell ref="F22:J22"/>
    <mergeCell ref="F25:J25"/>
    <mergeCell ref="F15:J15"/>
    <mergeCell ref="F18:J18"/>
    <mergeCell ref="G14:I14"/>
    <mergeCell ref="A6:E6"/>
    <mergeCell ref="F8:J8"/>
    <mergeCell ref="F11:J11"/>
    <mergeCell ref="A1:AD1"/>
    <mergeCell ref="A2:AD2"/>
    <mergeCell ref="Z7:AD7"/>
    <mergeCell ref="U7:Y7"/>
    <mergeCell ref="P7:T7"/>
    <mergeCell ref="K7:O7"/>
    <mergeCell ref="F7:J7"/>
    <mergeCell ref="C7:E7"/>
    <mergeCell ref="F9:J10"/>
    <mergeCell ref="K9:O10"/>
    <mergeCell ref="U9:Y10"/>
    <mergeCell ref="P9:T10"/>
    <mergeCell ref="Z9:AD10"/>
    <mergeCell ref="O4:R4"/>
    <mergeCell ref="S4:AD4"/>
    <mergeCell ref="K48:O48"/>
    <mergeCell ref="U48:Y48"/>
    <mergeCell ref="Z48:AD48"/>
    <mergeCell ref="P48:T50"/>
    <mergeCell ref="K49:O50"/>
    <mergeCell ref="U49:Y50"/>
    <mergeCell ref="Z49:AD50"/>
    <mergeCell ref="K45:O45"/>
    <mergeCell ref="U45:Y45"/>
    <mergeCell ref="Z45:AD45"/>
    <mergeCell ref="P45:T47"/>
    <mergeCell ref="K46:O47"/>
    <mergeCell ref="U46:Y47"/>
    <mergeCell ref="Z46:AD47"/>
    <mergeCell ref="K39:O40"/>
    <mergeCell ref="U39:Y40"/>
    <mergeCell ref="Z39:AD40"/>
    <mergeCell ref="K41:O43"/>
    <mergeCell ref="P41:T43"/>
    <mergeCell ref="F42:J43"/>
    <mergeCell ref="U42:Y43"/>
    <mergeCell ref="Z42:AD43"/>
    <mergeCell ref="U41:Y41"/>
    <mergeCell ref="Z41:AD41"/>
    <mergeCell ref="P38:T40"/>
    <mergeCell ref="K38:O38"/>
    <mergeCell ref="U38:Y38"/>
    <mergeCell ref="Z38:AD38"/>
    <mergeCell ref="F32:J33"/>
    <mergeCell ref="K32:O33"/>
    <mergeCell ref="F35:J36"/>
    <mergeCell ref="K35:O36"/>
    <mergeCell ref="U32:Y33"/>
    <mergeCell ref="Z32:AD33"/>
    <mergeCell ref="U35:Y36"/>
    <mergeCell ref="Z35:AD36"/>
    <mergeCell ref="U34:Y34"/>
    <mergeCell ref="Z34:AD34"/>
  </mergeCells>
  <phoneticPr fontId="1"/>
  <pageMargins left="0.59055118110236227" right="0.59055118110236227" top="0.59055118110236227" bottom="0.59055118110236227" header="0" footer="0"/>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D2F1-E38E-480A-BF29-A94CCF9C2954}">
  <sheetPr codeName="Sheet7">
    <pageSetUpPr fitToPage="1"/>
  </sheetPr>
  <dimension ref="A1:AF94"/>
  <sheetViews>
    <sheetView zoomScale="85" zoomScaleNormal="85" workbookViewId="0">
      <selection activeCell="D27" sqref="D27"/>
    </sheetView>
  </sheetViews>
  <sheetFormatPr defaultRowHeight="18.75" x14ac:dyDescent="0.4"/>
  <cols>
    <col min="2" max="2" width="15.625" bestFit="1" customWidth="1"/>
    <col min="3" max="3" width="21.375" bestFit="1" customWidth="1"/>
    <col min="4" max="4" width="16.75" customWidth="1"/>
    <col min="5" max="5" width="22.125" customWidth="1"/>
    <col min="6" max="6" width="15.375" customWidth="1"/>
    <col min="7" max="7" width="21.375" bestFit="1" customWidth="1"/>
    <col min="8" max="8" width="16.375" bestFit="1" customWidth="1"/>
    <col min="9" max="9" width="21.375" bestFit="1" customWidth="1"/>
    <col min="10" max="10" width="16.75" bestFit="1" customWidth="1"/>
    <col min="11" max="11" width="21.375" bestFit="1" customWidth="1"/>
    <col min="12" max="12" width="15.375" customWidth="1"/>
    <col min="13" max="13" width="21.375" bestFit="1" customWidth="1"/>
    <col min="14" max="14" width="15.625" bestFit="1" customWidth="1"/>
    <col min="15" max="15" width="21.375" bestFit="1" customWidth="1"/>
    <col min="16" max="16" width="19.625" bestFit="1" customWidth="1"/>
    <col min="17" max="17" width="25.625" bestFit="1" customWidth="1"/>
    <col min="18" max="18" width="18" bestFit="1" customWidth="1"/>
    <col min="19" max="19" width="24" bestFit="1" customWidth="1"/>
    <col min="20" max="20" width="12.625" bestFit="1" customWidth="1"/>
    <col min="21" max="21" width="17.25" bestFit="1" customWidth="1"/>
    <col min="22" max="31" width="18.125" customWidth="1"/>
  </cols>
  <sheetData>
    <row r="1" spans="1:13" ht="25.5" x14ac:dyDescent="0.4">
      <c r="A1" s="2" t="s">
        <v>741</v>
      </c>
      <c r="E1" t="s">
        <v>190</v>
      </c>
    </row>
    <row r="2" spans="1:13" x14ac:dyDescent="0.4">
      <c r="E2" t="s">
        <v>208</v>
      </c>
    </row>
    <row r="3" spans="1:13" s="3" customFormat="1" ht="24" customHeight="1" x14ac:dyDescent="0.4">
      <c r="B3" s="88" t="s">
        <v>185</v>
      </c>
    </row>
    <row r="4" spans="1:13" s="4" customFormat="1" ht="20.25" customHeight="1" x14ac:dyDescent="0.4">
      <c r="B4" s="5" t="s">
        <v>141</v>
      </c>
      <c r="C4" s="4" t="s">
        <v>148</v>
      </c>
      <c r="D4" s="5" t="s">
        <v>43</v>
      </c>
      <c r="E4" s="4" t="s">
        <v>149</v>
      </c>
      <c r="F4" s="5" t="s">
        <v>47</v>
      </c>
      <c r="G4" s="4" t="s">
        <v>150</v>
      </c>
      <c r="H4" s="5" t="s">
        <v>50</v>
      </c>
      <c r="I4" s="4" t="s">
        <v>151</v>
      </c>
      <c r="J4" s="5" t="s">
        <v>54</v>
      </c>
      <c r="K4" s="4" t="s">
        <v>152</v>
      </c>
      <c r="L4" s="5" t="s">
        <v>57</v>
      </c>
      <c r="M4" s="4" t="s">
        <v>153</v>
      </c>
    </row>
    <row r="5" spans="1:13" s="3" customFormat="1" ht="20.25" customHeight="1" x14ac:dyDescent="0.4">
      <c r="A5" s="3">
        <v>1</v>
      </c>
      <c r="B5" s="5" t="s">
        <v>17</v>
      </c>
      <c r="C5" s="5" t="s">
        <v>40</v>
      </c>
      <c r="D5" s="5" t="s">
        <v>20</v>
      </c>
      <c r="E5" s="5" t="s">
        <v>44</v>
      </c>
      <c r="F5" s="5" t="s">
        <v>23</v>
      </c>
      <c r="G5" s="5" t="s">
        <v>48</v>
      </c>
      <c r="H5" s="5" t="s">
        <v>24</v>
      </c>
      <c r="I5" s="5" t="s">
        <v>51</v>
      </c>
      <c r="J5" s="5" t="s">
        <v>26</v>
      </c>
      <c r="K5" s="5" t="s">
        <v>55</v>
      </c>
      <c r="L5" s="5" t="s">
        <v>18</v>
      </c>
      <c r="M5" s="5" t="s">
        <v>58</v>
      </c>
    </row>
    <row r="6" spans="1:13" s="3" customFormat="1" ht="20.25" customHeight="1" x14ac:dyDescent="0.4">
      <c r="A6" s="3">
        <v>2</v>
      </c>
      <c r="B6" s="5" t="s">
        <v>18</v>
      </c>
      <c r="C6" s="5" t="s">
        <v>41</v>
      </c>
      <c r="D6" s="5" t="s">
        <v>21</v>
      </c>
      <c r="E6" s="5" t="s">
        <v>45</v>
      </c>
      <c r="F6" s="5" t="s">
        <v>19</v>
      </c>
      <c r="G6" s="5" t="s">
        <v>49</v>
      </c>
      <c r="H6" s="5" t="s">
        <v>19</v>
      </c>
      <c r="I6" s="5" t="s">
        <v>52</v>
      </c>
      <c r="J6" s="5" t="s">
        <v>27</v>
      </c>
      <c r="K6" s="5" t="s">
        <v>56</v>
      </c>
    </row>
    <row r="7" spans="1:13" s="3" customFormat="1" ht="20.25" customHeight="1" x14ac:dyDescent="0.4">
      <c r="A7" s="3">
        <v>3</v>
      </c>
      <c r="B7" s="5" t="s">
        <v>19</v>
      </c>
      <c r="C7" s="5" t="s">
        <v>42</v>
      </c>
      <c r="D7" s="5" t="s">
        <v>668</v>
      </c>
      <c r="E7" s="5" t="s">
        <v>46</v>
      </c>
      <c r="F7" s="5" t="s">
        <v>22</v>
      </c>
      <c r="G7" s="5" t="s">
        <v>756</v>
      </c>
      <c r="H7" s="5" t="s">
        <v>25</v>
      </c>
      <c r="I7" s="5" t="s">
        <v>53</v>
      </c>
    </row>
    <row r="8" spans="1:13" s="3" customFormat="1" ht="20.25" customHeight="1" x14ac:dyDescent="0.4">
      <c r="A8" s="3">
        <v>4</v>
      </c>
      <c r="D8" s="5" t="s">
        <v>669</v>
      </c>
      <c r="E8" s="5" t="s">
        <v>670</v>
      </c>
    </row>
    <row r="9" spans="1:13" s="3" customFormat="1" ht="20.25" customHeight="1" x14ac:dyDescent="0.4">
      <c r="A9" s="3">
        <v>5</v>
      </c>
      <c r="B9" s="5"/>
      <c r="C9" s="5"/>
      <c r="D9" s="5"/>
      <c r="E9" s="5"/>
      <c r="F9" s="5"/>
      <c r="G9" s="5"/>
      <c r="H9" s="5"/>
      <c r="I9" s="5"/>
    </row>
    <row r="10" spans="1:13" s="3" customFormat="1" ht="20.25" customHeight="1" x14ac:dyDescent="0.4">
      <c r="A10" s="3">
        <v>6</v>
      </c>
      <c r="B10" s="5"/>
      <c r="C10" s="5"/>
      <c r="D10" s="5"/>
      <c r="E10" s="5"/>
      <c r="F10" s="5"/>
      <c r="G10" s="5"/>
      <c r="H10" s="5"/>
      <c r="I10" s="5"/>
    </row>
    <row r="11" spans="1:13" s="3" customFormat="1" ht="20.25" customHeight="1" x14ac:dyDescent="0.4">
      <c r="A11" s="3">
        <v>7</v>
      </c>
      <c r="B11" s="5" t="s">
        <v>184</v>
      </c>
      <c r="C11" s="5"/>
      <c r="D11" s="5"/>
      <c r="E11" s="5"/>
      <c r="F11" s="5"/>
      <c r="G11" s="5"/>
      <c r="H11" s="5"/>
      <c r="I11" s="5"/>
    </row>
    <row r="12" spans="1:13" s="3" customFormat="1" ht="20.25" customHeight="1" x14ac:dyDescent="0.4"/>
    <row r="13" spans="1:13" s="3" customFormat="1" ht="20.25" customHeight="1" x14ac:dyDescent="0.4">
      <c r="B13" s="88" t="s">
        <v>186</v>
      </c>
    </row>
    <row r="14" spans="1:13" s="4" customFormat="1" ht="20.25" customHeight="1" x14ac:dyDescent="0.4">
      <c r="B14" s="5" t="s">
        <v>59</v>
      </c>
      <c r="C14" s="4" t="s">
        <v>154</v>
      </c>
      <c r="D14" s="5" t="s">
        <v>64</v>
      </c>
      <c r="E14" s="4" t="s">
        <v>155</v>
      </c>
      <c r="F14" s="5" t="s">
        <v>68</v>
      </c>
      <c r="G14" s="4" t="s">
        <v>156</v>
      </c>
      <c r="H14" s="5" t="s">
        <v>278</v>
      </c>
      <c r="I14" s="4" t="s">
        <v>279</v>
      </c>
      <c r="J14" s="78" t="s">
        <v>70</v>
      </c>
      <c r="K14" s="79" t="s">
        <v>157</v>
      </c>
      <c r="L14" s="78" t="s">
        <v>73</v>
      </c>
      <c r="M14" s="83" t="s">
        <v>158</v>
      </c>
    </row>
    <row r="15" spans="1:13" s="3" customFormat="1" ht="20.25" customHeight="1" x14ac:dyDescent="0.4">
      <c r="A15" s="3">
        <v>1</v>
      </c>
      <c r="B15" s="5" t="s">
        <v>28</v>
      </c>
      <c r="C15" s="5" t="s">
        <v>60</v>
      </c>
      <c r="D15" s="5" t="s">
        <v>21</v>
      </c>
      <c r="E15" s="5" t="s">
        <v>65</v>
      </c>
      <c r="F15" s="5" t="s">
        <v>18</v>
      </c>
      <c r="G15" s="5" t="s">
        <v>734</v>
      </c>
      <c r="H15" s="3" t="s">
        <v>307</v>
      </c>
      <c r="I15" s="3" t="s">
        <v>307</v>
      </c>
      <c r="J15" s="16" t="s">
        <v>21</v>
      </c>
      <c r="K15" s="16" t="s">
        <v>71</v>
      </c>
      <c r="L15" s="16" t="s">
        <v>671</v>
      </c>
      <c r="M15" s="3" t="s">
        <v>307</v>
      </c>
    </row>
    <row r="16" spans="1:13" s="3" customFormat="1" ht="20.25" customHeight="1" x14ac:dyDescent="0.4">
      <c r="A16" s="3">
        <v>2</v>
      </c>
      <c r="B16" s="5" t="s">
        <v>21</v>
      </c>
      <c r="C16" s="5" t="s">
        <v>61</v>
      </c>
      <c r="D16" s="5" t="s">
        <v>668</v>
      </c>
      <c r="E16" s="5" t="s">
        <v>66</v>
      </c>
      <c r="F16" s="5" t="s">
        <v>31</v>
      </c>
      <c r="G16" s="5" t="s">
        <v>69</v>
      </c>
      <c r="J16" s="23" t="s">
        <v>19</v>
      </c>
      <c r="K16" s="23" t="s">
        <v>72</v>
      </c>
      <c r="L16" s="80"/>
      <c r="M16" s="81"/>
    </row>
    <row r="17" spans="1:13" s="3" customFormat="1" ht="20.25" customHeight="1" x14ac:dyDescent="0.4">
      <c r="A17" s="3">
        <v>3</v>
      </c>
      <c r="B17" s="5" t="s">
        <v>18</v>
      </c>
      <c r="C17" s="5" t="s">
        <v>62</v>
      </c>
      <c r="D17" s="5" t="s">
        <v>30</v>
      </c>
      <c r="E17" s="5" t="s">
        <v>67</v>
      </c>
      <c r="J17" s="15"/>
      <c r="K17" s="15"/>
      <c r="L17" s="15"/>
      <c r="M17" s="82"/>
    </row>
    <row r="18" spans="1:13" s="3" customFormat="1" ht="20.25" customHeight="1" x14ac:dyDescent="0.4">
      <c r="A18" s="3">
        <v>4</v>
      </c>
      <c r="B18" s="5" t="s">
        <v>29</v>
      </c>
      <c r="C18" s="5" t="s">
        <v>63</v>
      </c>
      <c r="J18" s="80"/>
      <c r="K18" s="80"/>
      <c r="L18" s="80"/>
      <c r="M18" s="81"/>
    </row>
    <row r="19" spans="1:13" s="3" customFormat="1" ht="20.25" customHeight="1" x14ac:dyDescent="0.4">
      <c r="A19" s="3">
        <v>5</v>
      </c>
      <c r="B19" s="5"/>
      <c r="C19" s="5"/>
      <c r="D19" s="5"/>
      <c r="E19" s="5"/>
      <c r="J19" s="15"/>
      <c r="K19" s="15"/>
      <c r="L19" s="15"/>
      <c r="M19" s="82"/>
    </row>
    <row r="20" spans="1:13" s="3" customFormat="1" ht="20.25" customHeight="1" x14ac:dyDescent="0.4">
      <c r="A20" s="3">
        <v>6</v>
      </c>
      <c r="B20" s="5"/>
      <c r="C20" s="5"/>
      <c r="D20" s="5"/>
      <c r="E20" s="5"/>
      <c r="J20" s="80"/>
      <c r="K20" s="80"/>
      <c r="L20" s="80"/>
      <c r="M20" s="81"/>
    </row>
    <row r="21" spans="1:13" s="3" customFormat="1" ht="20.25" customHeight="1" x14ac:dyDescent="0.4">
      <c r="A21" s="3">
        <v>7</v>
      </c>
      <c r="B21" s="5"/>
      <c r="C21" s="5"/>
      <c r="D21" s="5"/>
      <c r="E21" s="5"/>
      <c r="J21" s="15"/>
      <c r="K21" s="15"/>
      <c r="L21" s="15"/>
      <c r="M21" s="82"/>
    </row>
    <row r="22" spans="1:13" s="3" customFormat="1" ht="20.25" customHeight="1" x14ac:dyDescent="0.4">
      <c r="B22" s="5"/>
      <c r="C22" s="5"/>
      <c r="D22" s="5"/>
      <c r="E22" s="5"/>
    </row>
    <row r="23" spans="1:13" s="3" customFormat="1" ht="20.25" customHeight="1" x14ac:dyDescent="0.4">
      <c r="A23" s="5"/>
      <c r="B23" s="89" t="s">
        <v>187</v>
      </c>
    </row>
    <row r="24" spans="1:13" s="4" customFormat="1" ht="20.25" customHeight="1" x14ac:dyDescent="0.4">
      <c r="A24" s="5"/>
      <c r="B24" s="18" t="s">
        <v>129</v>
      </c>
      <c r="C24" s="20" t="s">
        <v>142</v>
      </c>
      <c r="D24" s="20" t="s">
        <v>130</v>
      </c>
      <c r="E24" s="20" t="s">
        <v>143</v>
      </c>
      <c r="F24" s="21" t="s">
        <v>131</v>
      </c>
      <c r="G24" s="20" t="s">
        <v>144</v>
      </c>
      <c r="H24" s="21" t="s">
        <v>132</v>
      </c>
      <c r="I24" s="20" t="s">
        <v>145</v>
      </c>
      <c r="J24" s="21" t="s">
        <v>133</v>
      </c>
      <c r="K24" s="20" t="s">
        <v>146</v>
      </c>
      <c r="L24" s="21" t="s">
        <v>134</v>
      </c>
      <c r="M24" s="19" t="s">
        <v>147</v>
      </c>
    </row>
    <row r="25" spans="1:13" s="3" customFormat="1" ht="20.25" customHeight="1" x14ac:dyDescent="0.4">
      <c r="A25" s="3">
        <v>1</v>
      </c>
      <c r="B25" s="7" t="s">
        <v>32</v>
      </c>
      <c r="C25" s="22" t="s">
        <v>74</v>
      </c>
      <c r="D25" s="22" t="s">
        <v>34</v>
      </c>
      <c r="E25" s="22" t="s">
        <v>77</v>
      </c>
      <c r="F25" s="10" t="s">
        <v>672</v>
      </c>
      <c r="G25" s="10" t="s">
        <v>80</v>
      </c>
      <c r="H25" s="10" t="s">
        <v>672</v>
      </c>
      <c r="I25" s="10" t="s">
        <v>673</v>
      </c>
      <c r="J25" s="13" t="s">
        <v>27</v>
      </c>
      <c r="K25" s="13" t="s">
        <v>81</v>
      </c>
      <c r="L25" s="10" t="s">
        <v>26</v>
      </c>
      <c r="M25" s="9" t="s">
        <v>82</v>
      </c>
    </row>
    <row r="26" spans="1:13" s="3" customFormat="1" ht="20.25" customHeight="1" x14ac:dyDescent="0.4">
      <c r="A26" s="3">
        <v>2</v>
      </c>
      <c r="B26" s="11" t="s">
        <v>33</v>
      </c>
      <c r="C26" s="12" t="s">
        <v>75</v>
      </c>
      <c r="D26" s="13" t="s">
        <v>26</v>
      </c>
      <c r="E26" s="13" t="s">
        <v>78</v>
      </c>
      <c r="F26" s="23" t="s">
        <v>22</v>
      </c>
      <c r="G26" s="23" t="s">
        <v>757</v>
      </c>
      <c r="H26" s="12"/>
      <c r="I26" s="12"/>
      <c r="J26" s="13"/>
      <c r="K26" s="13"/>
      <c r="L26" s="13" t="s">
        <v>29</v>
      </c>
      <c r="M26" s="8" t="s">
        <v>83</v>
      </c>
    </row>
    <row r="27" spans="1:13" s="3" customFormat="1" ht="20.25" customHeight="1" x14ac:dyDescent="0.4">
      <c r="A27" s="3">
        <v>3</v>
      </c>
      <c r="B27" s="14" t="s">
        <v>19</v>
      </c>
      <c r="C27" s="15" t="s">
        <v>76</v>
      </c>
      <c r="D27" s="10" t="s">
        <v>19</v>
      </c>
      <c r="E27" s="10" t="s">
        <v>79</v>
      </c>
      <c r="F27" s="15"/>
      <c r="G27" s="15"/>
      <c r="H27" s="15"/>
      <c r="I27" s="15"/>
      <c r="J27" s="16"/>
      <c r="K27" s="16"/>
      <c r="L27" s="16"/>
      <c r="M27" s="17"/>
    </row>
    <row r="28" spans="1:13" s="3" customFormat="1" ht="20.25" customHeight="1" x14ac:dyDescent="0.4">
      <c r="A28" s="3">
        <v>4</v>
      </c>
      <c r="B28" s="5" t="s">
        <v>227</v>
      </c>
      <c r="D28" s="23"/>
      <c r="E28" s="23"/>
    </row>
    <row r="29" spans="1:13" s="3" customFormat="1" ht="20.25" customHeight="1" x14ac:dyDescent="0.4">
      <c r="A29" s="3">
        <v>5</v>
      </c>
      <c r="B29" s="5" t="s">
        <v>227</v>
      </c>
    </row>
    <row r="30" spans="1:13" s="3" customFormat="1" ht="20.25" customHeight="1" x14ac:dyDescent="0.4">
      <c r="A30" s="3">
        <v>6</v>
      </c>
      <c r="B30" s="5" t="s">
        <v>227</v>
      </c>
    </row>
    <row r="31" spans="1:13" s="3" customFormat="1" ht="20.25" customHeight="1" x14ac:dyDescent="0.4">
      <c r="A31" s="3">
        <v>7</v>
      </c>
      <c r="B31" s="5" t="s">
        <v>227</v>
      </c>
    </row>
    <row r="32" spans="1:13" s="3" customFormat="1" ht="20.25" customHeight="1" x14ac:dyDescent="0.4">
      <c r="A32" s="5"/>
      <c r="B32" s="5"/>
    </row>
    <row r="33" spans="1:13" s="3" customFormat="1" ht="20.25" customHeight="1" x14ac:dyDescent="0.4">
      <c r="A33" s="5"/>
      <c r="B33" s="89" t="s">
        <v>188</v>
      </c>
    </row>
    <row r="34" spans="1:13" s="4" customFormat="1" ht="20.25" customHeight="1" x14ac:dyDescent="0.4">
      <c r="B34" s="5" t="s">
        <v>84</v>
      </c>
      <c r="C34" s="4" t="s">
        <v>159</v>
      </c>
      <c r="D34" s="5" t="s">
        <v>88</v>
      </c>
      <c r="E34" s="4" t="s">
        <v>160</v>
      </c>
      <c r="F34" s="5" t="s">
        <v>92</v>
      </c>
      <c r="G34" s="4" t="s">
        <v>161</v>
      </c>
      <c r="H34" s="5" t="s">
        <v>280</v>
      </c>
      <c r="I34" s="4" t="s">
        <v>281</v>
      </c>
      <c r="J34" s="5" t="s">
        <v>96</v>
      </c>
      <c r="K34" s="4" t="s">
        <v>162</v>
      </c>
      <c r="L34" s="5" t="s">
        <v>98</v>
      </c>
      <c r="M34" s="4" t="s">
        <v>163</v>
      </c>
    </row>
    <row r="35" spans="1:13" s="3" customFormat="1" ht="20.25" customHeight="1" x14ac:dyDescent="0.4">
      <c r="A35" s="3">
        <v>1</v>
      </c>
      <c r="B35" s="5" t="s">
        <v>35</v>
      </c>
      <c r="C35" s="5" t="s">
        <v>85</v>
      </c>
      <c r="D35" s="5" t="s">
        <v>18</v>
      </c>
      <c r="E35" s="5" t="s">
        <v>90</v>
      </c>
      <c r="F35" s="5" t="s">
        <v>26</v>
      </c>
      <c r="G35" s="5" t="s">
        <v>93</v>
      </c>
      <c r="H35" s="3" t="s">
        <v>307</v>
      </c>
      <c r="I35" s="3" t="s">
        <v>307</v>
      </c>
      <c r="J35" s="5" t="s">
        <v>21</v>
      </c>
      <c r="K35" s="5" t="s">
        <v>97</v>
      </c>
      <c r="L35" s="5" t="s">
        <v>671</v>
      </c>
      <c r="M35" s="3" t="s">
        <v>307</v>
      </c>
    </row>
    <row r="36" spans="1:13" s="3" customFormat="1" ht="20.25" customHeight="1" x14ac:dyDescent="0.4">
      <c r="A36" s="3">
        <v>2</v>
      </c>
      <c r="B36" s="5" t="s">
        <v>18</v>
      </c>
      <c r="C36" s="5" t="s">
        <v>86</v>
      </c>
      <c r="D36" s="5" t="s">
        <v>30</v>
      </c>
      <c r="E36" s="5" t="s">
        <v>91</v>
      </c>
      <c r="F36" s="5" t="s">
        <v>23</v>
      </c>
      <c r="G36" s="5" t="s">
        <v>94</v>
      </c>
    </row>
    <row r="37" spans="1:13" s="3" customFormat="1" ht="20.25" customHeight="1" x14ac:dyDescent="0.4">
      <c r="A37" s="3">
        <v>3</v>
      </c>
      <c r="B37" s="5" t="s">
        <v>36</v>
      </c>
      <c r="C37" s="5" t="s">
        <v>87</v>
      </c>
      <c r="D37" s="5" t="s">
        <v>674</v>
      </c>
      <c r="E37" s="5" t="s">
        <v>740</v>
      </c>
      <c r="F37" s="5" t="s">
        <v>675</v>
      </c>
      <c r="G37" s="5" t="s">
        <v>676</v>
      </c>
    </row>
    <row r="38" spans="1:13" s="3" customFormat="1" ht="20.25" customHeight="1" x14ac:dyDescent="0.4">
      <c r="A38" s="3">
        <v>4</v>
      </c>
      <c r="B38" s="5"/>
      <c r="C38" s="5"/>
      <c r="D38" s="5"/>
      <c r="E38" s="5"/>
      <c r="F38" s="5" t="s">
        <v>31</v>
      </c>
      <c r="G38" s="5" t="s">
        <v>95</v>
      </c>
    </row>
    <row r="39" spans="1:13" s="3" customFormat="1" ht="20.25" customHeight="1" x14ac:dyDescent="0.4">
      <c r="A39" s="3">
        <v>5</v>
      </c>
      <c r="B39" s="5" t="s">
        <v>189</v>
      </c>
      <c r="C39" s="5"/>
      <c r="D39" s="5"/>
      <c r="E39" s="5"/>
      <c r="F39" s="5"/>
      <c r="G39" s="5"/>
    </row>
    <row r="40" spans="1:13" s="3" customFormat="1" ht="20.25" customHeight="1" x14ac:dyDescent="0.4">
      <c r="A40" s="3">
        <v>6</v>
      </c>
      <c r="B40" s="5" t="s">
        <v>189</v>
      </c>
      <c r="C40" s="5"/>
      <c r="D40" s="5"/>
      <c r="E40" s="5"/>
      <c r="F40" s="5"/>
      <c r="G40" s="5"/>
    </row>
    <row r="41" spans="1:13" s="3" customFormat="1" ht="20.25" customHeight="1" x14ac:dyDescent="0.4">
      <c r="A41" s="3">
        <v>7</v>
      </c>
      <c r="B41" s="5" t="s">
        <v>189</v>
      </c>
      <c r="C41" s="5"/>
      <c r="D41" s="5"/>
      <c r="E41" s="5"/>
      <c r="F41" s="5"/>
      <c r="G41" s="5"/>
    </row>
    <row r="42" spans="1:13" s="3" customFormat="1" ht="20.25" customHeight="1" x14ac:dyDescent="0.4">
      <c r="A42" s="5"/>
      <c r="B42" s="5"/>
    </row>
    <row r="43" spans="1:13" s="3" customFormat="1" ht="22.5" customHeight="1" x14ac:dyDescent="0.4">
      <c r="A43" s="5"/>
      <c r="B43" s="89" t="s">
        <v>294</v>
      </c>
    </row>
    <row r="44" spans="1:13" s="4" customFormat="1" ht="20.25" customHeight="1" x14ac:dyDescent="0.4">
      <c r="B44" s="5" t="s">
        <v>99</v>
      </c>
      <c r="C44" s="4" t="s">
        <v>164</v>
      </c>
      <c r="D44" s="5" t="s">
        <v>102</v>
      </c>
      <c r="E44" s="4" t="s">
        <v>165</v>
      </c>
      <c r="F44" s="5" t="s">
        <v>106</v>
      </c>
      <c r="G44" s="4" t="s">
        <v>166</v>
      </c>
      <c r="H44" s="5" t="s">
        <v>110</v>
      </c>
      <c r="I44" s="4" t="s">
        <v>167</v>
      </c>
      <c r="J44" s="5" t="s">
        <v>113</v>
      </c>
      <c r="K44" s="4" t="s">
        <v>168</v>
      </c>
      <c r="L44" s="5" t="s">
        <v>282</v>
      </c>
      <c r="M44" s="4" t="s">
        <v>283</v>
      </c>
    </row>
    <row r="45" spans="1:13" s="3" customFormat="1" ht="20.25" customHeight="1" x14ac:dyDescent="0.4">
      <c r="A45" s="3">
        <v>1</v>
      </c>
      <c r="B45" s="5" t="s">
        <v>173</v>
      </c>
      <c r="C45" s="5" t="s">
        <v>100</v>
      </c>
      <c r="D45" s="5" t="s">
        <v>175</v>
      </c>
      <c r="E45" s="5" t="s">
        <v>103</v>
      </c>
      <c r="F45" s="5" t="s">
        <v>178</v>
      </c>
      <c r="G45" s="5" t="s">
        <v>107</v>
      </c>
      <c r="H45" s="5" t="s">
        <v>175</v>
      </c>
      <c r="I45" s="5" t="s">
        <v>111</v>
      </c>
      <c r="J45" s="5" t="s">
        <v>181</v>
      </c>
      <c r="K45" s="5" t="s">
        <v>114</v>
      </c>
      <c r="L45" s="3" t="s">
        <v>307</v>
      </c>
      <c r="M45" s="3" t="s">
        <v>307</v>
      </c>
    </row>
    <row r="46" spans="1:13" s="3" customFormat="1" ht="20.25" customHeight="1" x14ac:dyDescent="0.4">
      <c r="A46" s="3">
        <v>2</v>
      </c>
      <c r="B46" s="5" t="s">
        <v>174</v>
      </c>
      <c r="C46" s="5" t="s">
        <v>101</v>
      </c>
      <c r="D46" s="5" t="s">
        <v>176</v>
      </c>
      <c r="E46" s="5" t="s">
        <v>104</v>
      </c>
      <c r="F46" s="5" t="s">
        <v>179</v>
      </c>
      <c r="G46" s="5" t="s">
        <v>108</v>
      </c>
      <c r="H46" s="5" t="s">
        <v>177</v>
      </c>
      <c r="I46" s="5" t="s">
        <v>112</v>
      </c>
    </row>
    <row r="47" spans="1:13" s="3" customFormat="1" ht="20.25" customHeight="1" x14ac:dyDescent="0.4">
      <c r="A47" s="3">
        <v>3</v>
      </c>
      <c r="B47" s="3" t="s">
        <v>227</v>
      </c>
      <c r="D47" s="5" t="s">
        <v>177</v>
      </c>
      <c r="E47" s="5" t="s">
        <v>105</v>
      </c>
      <c r="F47" s="5" t="s">
        <v>180</v>
      </c>
      <c r="G47" s="5" t="s">
        <v>109</v>
      </c>
    </row>
    <row r="48" spans="1:13" s="3" customFormat="1" ht="20.25" customHeight="1" x14ac:dyDescent="0.4">
      <c r="A48" s="3">
        <v>4</v>
      </c>
      <c r="B48" s="3" t="s">
        <v>189</v>
      </c>
      <c r="D48" s="5"/>
      <c r="E48" s="5"/>
      <c r="F48" s="5"/>
      <c r="G48" s="5"/>
    </row>
    <row r="49" spans="1:32" s="3" customFormat="1" ht="20.25" customHeight="1" x14ac:dyDescent="0.4">
      <c r="A49" s="3">
        <v>5</v>
      </c>
      <c r="B49" s="3" t="s">
        <v>189</v>
      </c>
      <c r="D49" s="5"/>
      <c r="E49" s="5"/>
      <c r="F49" s="5"/>
      <c r="G49" s="5"/>
    </row>
    <row r="50" spans="1:32" s="3" customFormat="1" ht="20.25" customHeight="1" x14ac:dyDescent="0.4">
      <c r="A50" s="3">
        <v>6</v>
      </c>
      <c r="B50" s="3" t="s">
        <v>189</v>
      </c>
      <c r="D50" s="5"/>
      <c r="E50" s="5"/>
      <c r="F50" s="5"/>
      <c r="G50" s="5"/>
    </row>
    <row r="51" spans="1:32" s="3" customFormat="1" ht="20.25" customHeight="1" x14ac:dyDescent="0.4">
      <c r="A51" s="3">
        <v>7</v>
      </c>
      <c r="B51" s="3" t="s">
        <v>189</v>
      </c>
      <c r="D51" s="5"/>
      <c r="E51" s="5"/>
      <c r="F51" s="5"/>
      <c r="G51" s="5"/>
    </row>
    <row r="52" spans="1:32" s="3" customFormat="1" ht="20.25" customHeight="1" x14ac:dyDescent="0.4">
      <c r="A52" s="5"/>
    </row>
    <row r="53" spans="1:32" s="3" customFormat="1" ht="20.25" customHeight="1" x14ac:dyDescent="0.4">
      <c r="A53" s="5"/>
      <c r="B53" s="89" t="s">
        <v>295</v>
      </c>
    </row>
    <row r="54" spans="1:32" s="3" customFormat="1" ht="21" customHeight="1" x14ac:dyDescent="0.4">
      <c r="A54" s="5"/>
      <c r="B54" s="85" t="s">
        <v>286</v>
      </c>
      <c r="C54" s="86" t="s">
        <v>287</v>
      </c>
      <c r="D54" s="85" t="s">
        <v>284</v>
      </c>
      <c r="E54" s="86" t="s">
        <v>285</v>
      </c>
      <c r="F54" s="85" t="s">
        <v>116</v>
      </c>
      <c r="G54" s="86" t="s">
        <v>169</v>
      </c>
      <c r="H54" s="85" t="s">
        <v>288</v>
      </c>
      <c r="I54" s="86" t="s">
        <v>289</v>
      </c>
      <c r="J54" s="85" t="s">
        <v>290</v>
      </c>
      <c r="K54" s="86" t="s">
        <v>291</v>
      </c>
      <c r="L54" s="85" t="s">
        <v>292</v>
      </c>
      <c r="M54" s="86" t="s">
        <v>293</v>
      </c>
    </row>
    <row r="55" spans="1:32" s="3" customFormat="1" ht="21" customHeight="1" x14ac:dyDescent="0.4">
      <c r="A55" s="3">
        <v>1</v>
      </c>
      <c r="B55" s="15" t="s">
        <v>307</v>
      </c>
      <c r="C55" s="15" t="s">
        <v>307</v>
      </c>
      <c r="D55" s="16" t="s">
        <v>182</v>
      </c>
      <c r="E55" s="16" t="s">
        <v>115</v>
      </c>
      <c r="F55" s="16" t="s">
        <v>183</v>
      </c>
      <c r="G55" s="16" t="s">
        <v>117</v>
      </c>
      <c r="H55" s="16" t="s">
        <v>307</v>
      </c>
      <c r="I55" s="16" t="s">
        <v>307</v>
      </c>
      <c r="J55" s="16" t="s">
        <v>307</v>
      </c>
      <c r="K55" s="16" t="s">
        <v>307</v>
      </c>
      <c r="L55" s="16" t="s">
        <v>307</v>
      </c>
      <c r="M55" s="16" t="s">
        <v>307</v>
      </c>
    </row>
    <row r="56" spans="1:32" s="3" customFormat="1" ht="21" customHeight="1" x14ac:dyDescent="0.4">
      <c r="A56" s="3">
        <v>2</v>
      </c>
      <c r="B56" s="80"/>
      <c r="C56" s="80"/>
      <c r="D56" s="23"/>
      <c r="E56" s="23"/>
      <c r="F56" s="23" t="s">
        <v>181</v>
      </c>
      <c r="G56" s="23" t="s">
        <v>118</v>
      </c>
      <c r="H56" s="23"/>
      <c r="I56" s="23"/>
      <c r="J56" s="80"/>
      <c r="K56" s="80"/>
      <c r="L56" s="23"/>
      <c r="M56" s="23"/>
    </row>
    <row r="57" spans="1:32" s="3" customFormat="1" ht="21" customHeight="1" x14ac:dyDescent="0.4">
      <c r="A57" s="3">
        <v>3</v>
      </c>
      <c r="B57" s="15"/>
      <c r="C57" s="15"/>
      <c r="D57" s="16"/>
      <c r="E57" s="16"/>
      <c r="F57" s="16"/>
      <c r="G57" s="16"/>
      <c r="H57" s="16"/>
      <c r="I57" s="16"/>
      <c r="J57" s="15"/>
      <c r="K57" s="15"/>
      <c r="L57" s="16"/>
      <c r="M57" s="16"/>
    </row>
    <row r="58" spans="1:32" s="3" customFormat="1" ht="21" customHeight="1" x14ac:dyDescent="0.4">
      <c r="A58" s="3">
        <v>4</v>
      </c>
      <c r="B58" s="80"/>
      <c r="C58" s="80"/>
      <c r="D58" s="23"/>
      <c r="E58" s="23"/>
      <c r="F58" s="23"/>
      <c r="G58" s="23"/>
      <c r="H58" s="23"/>
      <c r="I58" s="23"/>
      <c r="J58" s="80"/>
      <c r="K58" s="80"/>
      <c r="L58" s="23"/>
      <c r="M58" s="23"/>
    </row>
    <row r="59" spans="1:32" s="3" customFormat="1" ht="21" customHeight="1" x14ac:dyDescent="0.4">
      <c r="A59" s="3">
        <v>5</v>
      </c>
      <c r="B59" s="15"/>
      <c r="C59" s="15"/>
      <c r="D59" s="16"/>
      <c r="E59" s="16"/>
      <c r="F59" s="16"/>
      <c r="G59" s="16"/>
      <c r="H59" s="16"/>
      <c r="I59" s="16"/>
      <c r="J59" s="15"/>
      <c r="K59" s="15"/>
      <c r="L59" s="16"/>
      <c r="M59" s="16"/>
    </row>
    <row r="60" spans="1:32" s="3" customFormat="1" ht="21" customHeight="1" x14ac:dyDescent="0.4">
      <c r="A60" s="3">
        <v>6</v>
      </c>
      <c r="B60" s="80"/>
      <c r="C60" s="80"/>
      <c r="D60" s="23"/>
      <c r="E60" s="23"/>
      <c r="F60" s="23"/>
      <c r="G60" s="23"/>
      <c r="H60" s="23"/>
      <c r="I60" s="23"/>
      <c r="J60" s="80"/>
      <c r="K60" s="80"/>
      <c r="L60" s="23"/>
      <c r="M60" s="23"/>
    </row>
    <row r="61" spans="1:32" s="3" customFormat="1" ht="21" customHeight="1" x14ac:dyDescent="0.4">
      <c r="A61" s="3">
        <v>7</v>
      </c>
      <c r="B61" s="22"/>
      <c r="C61" s="22"/>
      <c r="D61" s="10"/>
      <c r="E61" s="10"/>
      <c r="F61" s="10"/>
      <c r="G61" s="10"/>
      <c r="H61" s="10"/>
      <c r="I61" s="10"/>
      <c r="J61" s="22"/>
      <c r="K61" s="22"/>
      <c r="L61" s="10"/>
      <c r="M61" s="10"/>
      <c r="N61" s="57"/>
      <c r="O61" s="57"/>
      <c r="P61" s="57"/>
      <c r="Q61" s="57"/>
      <c r="R61" s="57"/>
      <c r="S61" s="57"/>
      <c r="T61" s="57"/>
      <c r="U61" s="57"/>
      <c r="V61" s="57"/>
      <c r="W61" s="57"/>
      <c r="X61" s="57"/>
      <c r="Y61" s="57"/>
      <c r="Z61" s="57"/>
      <c r="AA61" s="57"/>
      <c r="AB61" s="57"/>
      <c r="AC61" s="57"/>
      <c r="AD61" s="57"/>
      <c r="AE61" s="57"/>
      <c r="AF61" s="57"/>
    </row>
    <row r="62" spans="1:32" s="3" customFormat="1" ht="21" customHeight="1" x14ac:dyDescent="0.4">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row>
    <row r="63" spans="1:32" s="3" customFormat="1" ht="21" customHeight="1" x14ac:dyDescent="0.4">
      <c r="B63" s="90" t="s">
        <v>645</v>
      </c>
      <c r="C63" s="90"/>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row>
    <row r="64" spans="1:32" s="3" customFormat="1" ht="21" customHeight="1" x14ac:dyDescent="0.4">
      <c r="B64" s="85" t="s">
        <v>119</v>
      </c>
      <c r="C64" s="86" t="s">
        <v>170</v>
      </c>
      <c r="D64" s="85" t="s">
        <v>123</v>
      </c>
      <c r="E64" s="86" t="s">
        <v>171</v>
      </c>
      <c r="F64" s="85" t="s">
        <v>651</v>
      </c>
      <c r="G64" s="86" t="s">
        <v>652</v>
      </c>
      <c r="H64" s="57"/>
      <c r="I64" s="90" t="s">
        <v>300</v>
      </c>
      <c r="J64" s="57"/>
      <c r="K64" s="57"/>
      <c r="L64" s="57"/>
      <c r="M64" s="57"/>
      <c r="N64" s="57"/>
      <c r="O64" s="57"/>
      <c r="P64" s="57"/>
      <c r="Q64" s="57"/>
      <c r="R64" s="57"/>
      <c r="S64" s="57"/>
      <c r="T64" s="57"/>
      <c r="U64" s="57"/>
      <c r="V64" s="57"/>
      <c r="W64" s="57"/>
      <c r="X64" s="57"/>
      <c r="Y64" s="57"/>
      <c r="Z64" s="57"/>
      <c r="AA64" s="57"/>
      <c r="AB64" s="57"/>
      <c r="AC64" s="57"/>
      <c r="AD64" s="57"/>
      <c r="AE64" s="57"/>
      <c r="AF64" s="57"/>
    </row>
    <row r="65" spans="1:32" s="3" customFormat="1" ht="21" customHeight="1" x14ac:dyDescent="0.4">
      <c r="A65" s="3">
        <v>1</v>
      </c>
      <c r="B65" s="16" t="s">
        <v>26</v>
      </c>
      <c r="C65" s="16" t="s">
        <v>120</v>
      </c>
      <c r="D65" s="16" t="s">
        <v>21</v>
      </c>
      <c r="E65" s="16" t="s">
        <v>124</v>
      </c>
      <c r="F65" s="16" t="s">
        <v>671</v>
      </c>
      <c r="G65" s="16" t="s">
        <v>671</v>
      </c>
      <c r="H65" s="57"/>
      <c r="I65" s="87" t="s">
        <v>296</v>
      </c>
      <c r="J65" s="87" t="s">
        <v>297</v>
      </c>
      <c r="K65" s="87" t="s">
        <v>298</v>
      </c>
      <c r="L65" s="87" t="s">
        <v>299</v>
      </c>
      <c r="M65" s="57"/>
      <c r="N65" s="57"/>
      <c r="O65" s="57"/>
      <c r="P65" s="57"/>
      <c r="Q65" s="57"/>
      <c r="R65" s="57"/>
      <c r="S65" s="57"/>
      <c r="T65" s="57"/>
      <c r="U65" s="57"/>
      <c r="V65" s="57"/>
      <c r="W65" s="57"/>
      <c r="X65" s="57"/>
      <c r="Y65" s="57"/>
      <c r="Z65" s="57"/>
      <c r="AA65" s="57"/>
      <c r="AB65" s="57"/>
      <c r="AC65" s="57"/>
      <c r="AD65" s="57"/>
      <c r="AE65" s="57"/>
      <c r="AF65" s="57"/>
    </row>
    <row r="66" spans="1:32" s="3" customFormat="1" ht="21" customHeight="1" x14ac:dyDescent="0.4">
      <c r="A66" s="3">
        <v>2</v>
      </c>
      <c r="B66" s="23" t="s">
        <v>18</v>
      </c>
      <c r="C66" s="23" t="s">
        <v>121</v>
      </c>
      <c r="D66" s="23" t="s">
        <v>38</v>
      </c>
      <c r="E66" s="23" t="s">
        <v>125</v>
      </c>
      <c r="F66" s="23"/>
      <c r="G66" s="23"/>
      <c r="H66" s="57"/>
      <c r="I66" s="57" t="s">
        <v>307</v>
      </c>
      <c r="J66" s="57" t="s">
        <v>307</v>
      </c>
      <c r="K66" s="57" t="s">
        <v>307</v>
      </c>
      <c r="L66" s="57" t="s">
        <v>307</v>
      </c>
      <c r="M66" s="57"/>
      <c r="N66" s="57"/>
      <c r="O66" s="57"/>
      <c r="P66" s="57"/>
      <c r="Q66" s="57"/>
      <c r="R66" s="57"/>
      <c r="S66" s="57"/>
      <c r="T66" s="57"/>
      <c r="U66" s="57"/>
      <c r="V66" s="57"/>
      <c r="W66" s="57"/>
      <c r="X66" s="57"/>
      <c r="Y66" s="57"/>
      <c r="Z66" s="57"/>
      <c r="AA66" s="57"/>
      <c r="AB66" s="57"/>
      <c r="AC66" s="57"/>
      <c r="AD66" s="57"/>
      <c r="AE66" s="57"/>
      <c r="AF66" s="57"/>
    </row>
    <row r="67" spans="1:32" s="3" customFormat="1" ht="21" customHeight="1" x14ac:dyDescent="0.4">
      <c r="A67" s="3">
        <v>3</v>
      </c>
      <c r="B67" s="16"/>
      <c r="C67" s="16"/>
      <c r="D67" s="16"/>
      <c r="E67" s="16"/>
      <c r="F67" s="16"/>
      <c r="G67" s="16"/>
      <c r="H67" s="57"/>
      <c r="J67" s="57"/>
      <c r="K67" s="57"/>
      <c r="L67" s="57"/>
      <c r="M67" s="57"/>
      <c r="N67" s="57"/>
      <c r="O67" s="57"/>
      <c r="P67" s="57"/>
      <c r="Q67" s="57"/>
      <c r="R67" s="57"/>
      <c r="S67" s="57"/>
      <c r="T67" s="57"/>
      <c r="U67" s="57"/>
      <c r="V67" s="57"/>
      <c r="W67" s="57"/>
      <c r="X67" s="57"/>
      <c r="Y67" s="57"/>
      <c r="Z67" s="57"/>
      <c r="AA67" s="57"/>
      <c r="AB67" s="57"/>
      <c r="AC67" s="57"/>
      <c r="AD67" s="57"/>
      <c r="AE67" s="57"/>
      <c r="AF67" s="57"/>
    </row>
    <row r="68" spans="1:32" s="3" customFormat="1" ht="21" customHeight="1" x14ac:dyDescent="0.4">
      <c r="A68" s="3">
        <v>4</v>
      </c>
      <c r="B68" s="23"/>
      <c r="C68" s="23"/>
      <c r="D68" s="23"/>
      <c r="E68" s="23"/>
      <c r="F68" s="23"/>
      <c r="G68" s="23"/>
      <c r="H68" s="57"/>
      <c r="I68" s="90" t="s">
        <v>301</v>
      </c>
      <c r="J68" s="57"/>
      <c r="K68" s="57"/>
      <c r="L68" s="57"/>
      <c r="M68" s="57"/>
      <c r="N68" s="57"/>
      <c r="O68" s="57"/>
      <c r="P68" s="57"/>
      <c r="Q68" s="57"/>
      <c r="R68" s="57"/>
      <c r="S68" s="57"/>
      <c r="T68" s="57"/>
      <c r="U68" s="57"/>
      <c r="V68" s="57"/>
      <c r="W68" s="57"/>
      <c r="X68" s="57"/>
      <c r="Y68" s="57"/>
      <c r="Z68" s="57"/>
      <c r="AA68" s="57"/>
      <c r="AB68" s="57"/>
      <c r="AC68" s="57"/>
      <c r="AD68" s="57"/>
      <c r="AE68" s="57"/>
      <c r="AF68" s="57"/>
    </row>
    <row r="69" spans="1:32" s="3" customFormat="1" ht="21" customHeight="1" x14ac:dyDescent="0.4">
      <c r="A69" s="3">
        <v>5</v>
      </c>
      <c r="B69" s="16"/>
      <c r="C69" s="16"/>
      <c r="D69" s="16"/>
      <c r="E69" s="16"/>
      <c r="F69" s="16"/>
      <c r="G69" s="16"/>
      <c r="H69" s="57"/>
      <c r="I69" s="84" t="s">
        <v>302</v>
      </c>
      <c r="J69" s="84" t="s">
        <v>303</v>
      </c>
      <c r="K69" s="84" t="s">
        <v>304</v>
      </c>
      <c r="L69" s="84" t="s">
        <v>305</v>
      </c>
      <c r="M69" s="84" t="s">
        <v>306</v>
      </c>
      <c r="N69" s="57"/>
      <c r="O69" s="57"/>
      <c r="P69" s="57"/>
      <c r="Q69" s="57"/>
      <c r="R69" s="57"/>
      <c r="S69" s="57"/>
      <c r="T69" s="57"/>
      <c r="U69" s="57"/>
      <c r="V69" s="57"/>
      <c r="W69" s="57"/>
      <c r="X69" s="57"/>
      <c r="Y69" s="57"/>
      <c r="Z69" s="57"/>
      <c r="AA69" s="57"/>
      <c r="AB69" s="57"/>
      <c r="AC69" s="57"/>
      <c r="AD69" s="57"/>
      <c r="AE69" s="57"/>
      <c r="AF69" s="57"/>
    </row>
    <row r="70" spans="1:32" s="3" customFormat="1" ht="21" customHeight="1" x14ac:dyDescent="0.4">
      <c r="A70" s="3">
        <v>6</v>
      </c>
      <c r="B70" s="23"/>
      <c r="C70" s="23"/>
      <c r="D70" s="23"/>
      <c r="E70" s="23"/>
      <c r="F70" s="23"/>
      <c r="G70" s="23"/>
      <c r="H70" s="57"/>
      <c r="I70" s="57" t="s">
        <v>307</v>
      </c>
      <c r="J70" s="57" t="s">
        <v>307</v>
      </c>
      <c r="K70" s="57" t="s">
        <v>307</v>
      </c>
      <c r="L70" s="57" t="s">
        <v>307</v>
      </c>
      <c r="M70" s="57" t="s">
        <v>307</v>
      </c>
      <c r="O70" s="57"/>
      <c r="P70" s="57"/>
      <c r="Q70" s="57"/>
      <c r="R70" s="57"/>
      <c r="S70" s="57"/>
      <c r="T70" s="57"/>
      <c r="U70" s="57"/>
      <c r="V70" s="57"/>
      <c r="W70" s="57"/>
      <c r="X70" s="57"/>
      <c r="Y70" s="57"/>
      <c r="Z70" s="57"/>
      <c r="AA70" s="57"/>
      <c r="AB70" s="57"/>
      <c r="AC70" s="57"/>
      <c r="AD70" s="57"/>
      <c r="AE70" s="57"/>
      <c r="AF70" s="57"/>
    </row>
    <row r="71" spans="1:32" s="3" customFormat="1" ht="21" customHeight="1" x14ac:dyDescent="0.4">
      <c r="A71" s="3">
        <v>7</v>
      </c>
      <c r="B71" s="10"/>
      <c r="C71" s="10"/>
      <c r="D71" s="10"/>
      <c r="E71" s="10"/>
      <c r="F71" s="10"/>
      <c r="G71" s="10"/>
      <c r="H71" s="57"/>
      <c r="N71" s="57"/>
      <c r="O71" s="57"/>
      <c r="P71" s="57"/>
      <c r="Q71" s="57"/>
      <c r="R71" s="57"/>
      <c r="S71" s="57"/>
      <c r="T71" s="57"/>
      <c r="U71" s="57"/>
      <c r="V71" s="57"/>
      <c r="W71" s="57"/>
      <c r="X71" s="57"/>
      <c r="Y71" s="57"/>
      <c r="Z71" s="57"/>
      <c r="AA71" s="57"/>
      <c r="AB71" s="57"/>
      <c r="AC71" s="57"/>
      <c r="AD71" s="57"/>
      <c r="AE71" s="57"/>
      <c r="AF71" s="57"/>
    </row>
    <row r="72" spans="1:32" s="3" customFormat="1" ht="21.75" customHeight="1" x14ac:dyDescent="0.4">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row>
    <row r="73" spans="1:32" s="3" customFormat="1" ht="21.75" customHeight="1" x14ac:dyDescent="0.4">
      <c r="B73" s="90" t="s">
        <v>646</v>
      </c>
      <c r="C73" s="90"/>
      <c r="D73" s="57"/>
      <c r="E73" s="57"/>
      <c r="F73" s="57"/>
      <c r="G73" s="57"/>
      <c r="H73" s="57"/>
      <c r="I73" s="57" t="s">
        <v>677</v>
      </c>
      <c r="J73" s="57" t="s">
        <v>678</v>
      </c>
      <c r="K73" s="57" t="s">
        <v>679</v>
      </c>
      <c r="L73" s="57" t="s">
        <v>680</v>
      </c>
      <c r="M73" s="57" t="s">
        <v>681</v>
      </c>
      <c r="N73" s="57" t="s">
        <v>682</v>
      </c>
      <c r="O73" s="57"/>
      <c r="P73" s="57"/>
      <c r="Q73" s="57"/>
      <c r="R73" s="57"/>
      <c r="S73" s="57"/>
      <c r="T73" s="57"/>
      <c r="U73" s="57"/>
      <c r="V73" s="57"/>
      <c r="W73" s="57"/>
      <c r="X73" s="57"/>
      <c r="Y73" s="57"/>
      <c r="Z73" s="57"/>
      <c r="AA73" s="57"/>
      <c r="AB73" s="57"/>
      <c r="AC73" s="57"/>
      <c r="AD73" s="57"/>
      <c r="AE73" s="57"/>
      <c r="AF73" s="57"/>
    </row>
    <row r="74" spans="1:32" s="3" customFormat="1" ht="21.75" customHeight="1" x14ac:dyDescent="0.4">
      <c r="B74" s="85" t="s">
        <v>647</v>
      </c>
      <c r="C74" s="86" t="s">
        <v>648</v>
      </c>
      <c r="D74" s="85" t="s">
        <v>649</v>
      </c>
      <c r="E74" s="86" t="s">
        <v>650</v>
      </c>
      <c r="F74" s="85" t="s">
        <v>126</v>
      </c>
      <c r="G74" s="86" t="s">
        <v>172</v>
      </c>
      <c r="H74" s="57"/>
      <c r="I74" s="260" t="s">
        <v>307</v>
      </c>
      <c r="J74" s="260" t="s">
        <v>307</v>
      </c>
      <c r="K74" s="260" t="s">
        <v>307</v>
      </c>
      <c r="L74" s="260" t="s">
        <v>307</v>
      </c>
      <c r="M74" s="260" t="s">
        <v>307</v>
      </c>
      <c r="N74" s="260" t="s">
        <v>307</v>
      </c>
      <c r="O74" s="57"/>
      <c r="P74" s="57"/>
      <c r="Q74" s="57"/>
      <c r="R74" s="57"/>
      <c r="S74" s="57"/>
      <c r="T74" s="57"/>
      <c r="U74" s="57"/>
      <c r="V74" s="57"/>
      <c r="W74" s="57"/>
      <c r="X74" s="57"/>
      <c r="Y74" s="57"/>
      <c r="Z74" s="57"/>
      <c r="AA74" s="57"/>
      <c r="AB74" s="57"/>
      <c r="AC74" s="57"/>
      <c r="AD74" s="57"/>
      <c r="AE74" s="57"/>
      <c r="AF74" s="57"/>
    </row>
    <row r="75" spans="1:32" s="3" customFormat="1" ht="21.75" customHeight="1" x14ac:dyDescent="0.4">
      <c r="A75" s="3">
        <v>1</v>
      </c>
      <c r="B75" s="16" t="s">
        <v>26</v>
      </c>
      <c r="C75" s="16" t="s">
        <v>120</v>
      </c>
      <c r="D75" s="16" t="s">
        <v>21</v>
      </c>
      <c r="E75" s="16" t="s">
        <v>124</v>
      </c>
      <c r="F75" s="16" t="s">
        <v>23</v>
      </c>
      <c r="G75" s="16" t="s">
        <v>127</v>
      </c>
      <c r="H75" s="5"/>
      <c r="O75" s="5"/>
      <c r="P75" s="5"/>
      <c r="Q75" s="5"/>
      <c r="R75" s="5"/>
      <c r="S75" s="5"/>
      <c r="T75" s="5"/>
      <c r="U75" s="5"/>
      <c r="V75" s="5"/>
      <c r="W75" s="5"/>
      <c r="X75" s="5"/>
      <c r="Y75" s="5"/>
      <c r="Z75" s="5"/>
      <c r="AA75" s="5"/>
      <c r="AB75" s="5"/>
      <c r="AC75" s="5"/>
      <c r="AD75" s="5"/>
      <c r="AE75" s="5"/>
      <c r="AF75" s="5"/>
    </row>
    <row r="76" spans="1:32" s="3" customFormat="1" ht="21.75" customHeight="1" x14ac:dyDescent="0.4">
      <c r="A76" s="3">
        <v>2</v>
      </c>
      <c r="B76" s="23" t="s">
        <v>18</v>
      </c>
      <c r="C76" s="23" t="s">
        <v>121</v>
      </c>
      <c r="D76" s="23" t="s">
        <v>38</v>
      </c>
      <c r="E76" s="23" t="s">
        <v>125</v>
      </c>
      <c r="F76" s="23" t="s">
        <v>39</v>
      </c>
      <c r="G76" s="23" t="s">
        <v>128</v>
      </c>
      <c r="H76" s="5"/>
      <c r="I76" s="57" t="s">
        <v>683</v>
      </c>
      <c r="J76" s="57" t="s">
        <v>684</v>
      </c>
      <c r="K76" s="57" t="s">
        <v>685</v>
      </c>
      <c r="L76" s="57" t="s">
        <v>686</v>
      </c>
      <c r="M76" s="57" t="s">
        <v>687</v>
      </c>
      <c r="N76" s="57" t="s">
        <v>688</v>
      </c>
      <c r="O76" s="5"/>
      <c r="P76" s="5"/>
      <c r="Q76" s="5"/>
      <c r="R76" s="5"/>
      <c r="S76" s="5"/>
      <c r="T76" s="5"/>
      <c r="U76" s="5"/>
      <c r="V76" s="5"/>
      <c r="W76" s="5"/>
      <c r="X76" s="5"/>
      <c r="Y76" s="5"/>
      <c r="Z76" s="5"/>
      <c r="AA76" s="5"/>
      <c r="AB76" s="5"/>
      <c r="AC76" s="5"/>
      <c r="AD76" s="5"/>
      <c r="AE76" s="5"/>
      <c r="AF76" s="5"/>
    </row>
    <row r="77" spans="1:32" s="3" customFormat="1" ht="21.75" customHeight="1" x14ac:dyDescent="0.4">
      <c r="A77" s="3">
        <v>3</v>
      </c>
      <c r="B77" s="16" t="s">
        <v>37</v>
      </c>
      <c r="C77" s="16" t="s">
        <v>122</v>
      </c>
      <c r="D77" s="16"/>
      <c r="E77" s="16"/>
      <c r="F77" s="16"/>
      <c r="G77" s="16"/>
      <c r="H77" s="5"/>
      <c r="I77" s="260" t="s">
        <v>307</v>
      </c>
      <c r="J77" s="260" t="s">
        <v>307</v>
      </c>
      <c r="K77" s="260" t="s">
        <v>307</v>
      </c>
      <c r="L77" s="260" t="s">
        <v>307</v>
      </c>
      <c r="M77" s="260" t="s">
        <v>307</v>
      </c>
      <c r="N77" s="260" t="s">
        <v>307</v>
      </c>
      <c r="O77" s="5"/>
      <c r="P77" s="5"/>
      <c r="Q77" s="5"/>
      <c r="R77" s="5"/>
      <c r="S77" s="5"/>
      <c r="T77" s="5"/>
      <c r="U77" s="5"/>
      <c r="V77" s="5"/>
      <c r="W77" s="5"/>
      <c r="X77" s="5"/>
      <c r="Y77" s="5"/>
      <c r="Z77" s="5"/>
      <c r="AA77" s="5"/>
      <c r="AB77" s="5"/>
      <c r="AC77" s="5"/>
      <c r="AD77" s="5"/>
      <c r="AE77" s="5"/>
      <c r="AF77" s="5"/>
    </row>
    <row r="78" spans="1:32" s="3" customFormat="1" ht="21.75" customHeight="1" x14ac:dyDescent="0.4">
      <c r="A78" s="3">
        <v>4</v>
      </c>
      <c r="B78" s="23"/>
      <c r="C78" s="23"/>
      <c r="D78" s="23"/>
      <c r="E78" s="23"/>
      <c r="F78" s="23"/>
      <c r="G78" s="23"/>
      <c r="H78" s="5"/>
      <c r="I78" s="5"/>
      <c r="J78" s="5"/>
      <c r="K78" s="5"/>
      <c r="L78" s="5"/>
      <c r="M78" s="5"/>
      <c r="N78" s="5"/>
      <c r="O78" s="5"/>
      <c r="P78" s="5"/>
      <c r="Q78" s="5"/>
      <c r="R78" s="5"/>
      <c r="S78" s="5"/>
      <c r="T78" s="5"/>
      <c r="U78" s="5"/>
      <c r="V78" s="5"/>
      <c r="W78" s="5"/>
      <c r="X78" s="5"/>
      <c r="Y78" s="5"/>
      <c r="Z78" s="5"/>
      <c r="AA78" s="5"/>
      <c r="AB78" s="5"/>
      <c r="AC78" s="5"/>
      <c r="AD78" s="5"/>
      <c r="AE78" s="5"/>
      <c r="AF78" s="5"/>
    </row>
    <row r="79" spans="1:32" s="3" customFormat="1" ht="21.75" customHeight="1" x14ac:dyDescent="0.4">
      <c r="A79" s="3">
        <v>5</v>
      </c>
      <c r="B79" s="16"/>
      <c r="C79" s="16"/>
      <c r="D79" s="16"/>
      <c r="E79" s="16"/>
      <c r="F79" s="16"/>
      <c r="G79" s="16"/>
      <c r="H79" s="5"/>
      <c r="I79" s="262" t="s">
        <v>689</v>
      </c>
      <c r="J79" s="262" t="s">
        <v>690</v>
      </c>
      <c r="K79" s="262" t="s">
        <v>691</v>
      </c>
      <c r="L79" s="262" t="s">
        <v>692</v>
      </c>
      <c r="M79" s="262" t="s">
        <v>693</v>
      </c>
      <c r="N79" s="262" t="s">
        <v>694</v>
      </c>
      <c r="O79" s="5"/>
      <c r="P79" s="5"/>
      <c r="Q79" s="5"/>
      <c r="R79" s="5"/>
      <c r="S79" s="5"/>
      <c r="T79" s="5"/>
      <c r="U79" s="5"/>
      <c r="V79" s="5"/>
      <c r="W79" s="5"/>
      <c r="X79" s="5"/>
      <c r="Y79" s="5"/>
      <c r="Z79" s="5"/>
      <c r="AA79" s="5"/>
      <c r="AB79" s="5"/>
      <c r="AC79" s="5"/>
      <c r="AD79" s="5"/>
      <c r="AE79" s="5"/>
      <c r="AF79" s="5"/>
    </row>
    <row r="80" spans="1:32" s="3" customFormat="1" ht="21.75" customHeight="1" x14ac:dyDescent="0.4">
      <c r="A80" s="3">
        <v>6</v>
      </c>
      <c r="B80" s="23"/>
      <c r="C80" s="23"/>
      <c r="D80" s="23"/>
      <c r="E80" s="23"/>
      <c r="F80" s="23"/>
      <c r="G80" s="23"/>
      <c r="H80" s="5"/>
      <c r="I80" s="260" t="s">
        <v>307</v>
      </c>
      <c r="J80" s="260" t="s">
        <v>307</v>
      </c>
      <c r="K80" s="260" t="s">
        <v>307</v>
      </c>
      <c r="L80" s="260" t="s">
        <v>307</v>
      </c>
      <c r="M80" s="260" t="s">
        <v>307</v>
      </c>
      <c r="N80" s="261" t="s">
        <v>307</v>
      </c>
      <c r="O80" s="5"/>
      <c r="P80" s="5"/>
      <c r="Q80" s="5"/>
      <c r="R80" s="5"/>
      <c r="S80" s="5"/>
      <c r="T80" s="5"/>
      <c r="U80" s="5"/>
      <c r="V80" s="5"/>
      <c r="W80" s="5"/>
      <c r="X80" s="5"/>
      <c r="Y80" s="5"/>
      <c r="Z80" s="5"/>
      <c r="AA80" s="5"/>
      <c r="AB80" s="5"/>
      <c r="AC80" s="5"/>
      <c r="AD80" s="5"/>
      <c r="AE80" s="5"/>
      <c r="AF80" s="5"/>
    </row>
    <row r="81" spans="1:32" s="3" customFormat="1" ht="21.75" customHeight="1" x14ac:dyDescent="0.4">
      <c r="A81" s="3">
        <v>7</v>
      </c>
      <c r="B81" s="10"/>
      <c r="C81" s="10"/>
      <c r="D81" s="10"/>
      <c r="E81" s="10"/>
      <c r="F81" s="10"/>
      <c r="G81" s="10"/>
      <c r="H81" s="5"/>
      <c r="I81" s="5"/>
      <c r="J81" s="5"/>
      <c r="K81" s="5"/>
      <c r="L81" s="5"/>
      <c r="M81" s="5"/>
      <c r="N81" s="5"/>
      <c r="O81" s="5"/>
      <c r="P81" s="5"/>
      <c r="Q81" s="5"/>
      <c r="R81" s="5"/>
      <c r="S81" s="5"/>
      <c r="T81" s="5"/>
      <c r="U81" s="5"/>
      <c r="V81" s="5"/>
      <c r="W81" s="5"/>
      <c r="X81" s="5"/>
      <c r="Y81" s="5"/>
      <c r="Z81" s="5"/>
      <c r="AA81" s="5"/>
      <c r="AB81" s="5"/>
      <c r="AC81" s="5"/>
      <c r="AD81" s="5"/>
      <c r="AE81" s="5"/>
      <c r="AF81" s="5"/>
    </row>
    <row r="82" spans="1:32" s="3" customFormat="1" ht="21.75" customHeight="1" x14ac:dyDescent="0.15">
      <c r="A82" s="6"/>
      <c r="B82" s="6"/>
      <c r="I82" s="3" t="s">
        <v>695</v>
      </c>
      <c r="J82" s="3" t="s">
        <v>696</v>
      </c>
      <c r="K82" s="3" t="s">
        <v>697</v>
      </c>
      <c r="L82" s="3" t="s">
        <v>698</v>
      </c>
      <c r="M82" s="3" t="s">
        <v>699</v>
      </c>
      <c r="N82" s="3" t="s">
        <v>700</v>
      </c>
    </row>
    <row r="83" spans="1:32" s="3" customFormat="1" ht="21.75" customHeight="1" x14ac:dyDescent="0.15">
      <c r="A83" s="6"/>
      <c r="B83" s="6"/>
      <c r="I83" s="260" t="s">
        <v>307</v>
      </c>
      <c r="J83" s="260" t="s">
        <v>307</v>
      </c>
      <c r="K83" s="260" t="s">
        <v>307</v>
      </c>
      <c r="L83" s="260" t="s">
        <v>307</v>
      </c>
      <c r="M83" s="260" t="s">
        <v>307</v>
      </c>
      <c r="N83" s="261" t="s">
        <v>307</v>
      </c>
    </row>
    <row r="84" spans="1:32" s="3" customFormat="1" ht="21.75" customHeight="1" x14ac:dyDescent="0.15">
      <c r="A84" s="6"/>
      <c r="B84" s="6"/>
    </row>
    <row r="85" spans="1:32" s="3" customFormat="1" ht="21.75" customHeight="1" x14ac:dyDescent="0.15">
      <c r="A85" s="6"/>
      <c r="B85" s="6"/>
    </row>
    <row r="86" spans="1:32" s="3" customFormat="1" ht="21.75" customHeight="1" x14ac:dyDescent="0.15">
      <c r="A86" s="6"/>
      <c r="B86" s="6"/>
    </row>
    <row r="87" spans="1:32" s="3" customFormat="1" ht="21.75" customHeight="1" x14ac:dyDescent="0.15">
      <c r="A87" s="6"/>
      <c r="B87" s="6"/>
    </row>
    <row r="88" spans="1:32" s="3" customFormat="1" ht="21.75" customHeight="1" x14ac:dyDescent="0.15">
      <c r="A88" s="6"/>
      <c r="B88" s="6"/>
    </row>
    <row r="89" spans="1:32" ht="21.75" customHeight="1" x14ac:dyDescent="0.15">
      <c r="A89" s="1"/>
      <c r="B89" s="1"/>
    </row>
    <row r="90" spans="1:32" ht="21.75" customHeight="1" x14ac:dyDescent="0.15">
      <c r="A90" s="1"/>
      <c r="B90" s="1"/>
    </row>
    <row r="91" spans="1:32" ht="21.75" customHeight="1" x14ac:dyDescent="0.15">
      <c r="A91" s="1"/>
      <c r="B91" s="1"/>
    </row>
    <row r="92" spans="1:32" ht="21.75" customHeight="1" x14ac:dyDescent="0.15">
      <c r="A92" s="1"/>
      <c r="B92" s="1"/>
    </row>
    <row r="93" spans="1:32" ht="21.75" customHeight="1" x14ac:dyDescent="0.15">
      <c r="A93" s="1"/>
      <c r="B93" s="1"/>
    </row>
    <row r="94" spans="1:32" x14ac:dyDescent="0.15">
      <c r="A94" s="1"/>
      <c r="B94" s="1"/>
    </row>
  </sheetData>
  <sheetProtection algorithmName="SHA-512" hashValue="6DvbFRPNvdbbq2A458/71izczNcNNvQiWf8SoAjpzSM/wQ8YWxwL18D3YlfGp/tRoWjOVyPMZFGhu2QO6bzh7g==" saltValue="4cgtQcYryO72w1ng1o5RIQ==" spinCount="100000" sheet="1" objects="1" scenarios="1"/>
  <phoneticPr fontId="1"/>
  <pageMargins left="0.7" right="0.7" top="0.75" bottom="0.75" header="0.3" footer="0.3"/>
  <pageSetup paperSize="8" scale="71" fitToHeight="0" orientation="landscape"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897F-6B9C-402A-B93E-FE2FB7A7D027}">
  <sheetPr codeName="Sheet5">
    <pageSetUpPr fitToPage="1"/>
  </sheetPr>
  <dimension ref="A1:CW36"/>
  <sheetViews>
    <sheetView view="pageBreakPreview" zoomScale="115" zoomScaleNormal="100" zoomScaleSheetLayoutView="115" workbookViewId="0">
      <selection activeCell="AK15" sqref="AK15"/>
    </sheetView>
  </sheetViews>
  <sheetFormatPr defaultRowHeight="18.75" x14ac:dyDescent="0.4"/>
  <cols>
    <col min="1" max="28" width="2.375" customWidth="1"/>
    <col min="29" max="35" width="2.125" customWidth="1"/>
    <col min="36" max="36" width="1.25" customWidth="1"/>
    <col min="37" max="38" width="2.375" customWidth="1"/>
    <col min="39" max="39" width="50.75" style="91" customWidth="1"/>
    <col min="40" max="40" width="15.125" customWidth="1"/>
    <col min="41" max="43" width="2.375" customWidth="1"/>
    <col min="44" max="44" width="3.375" customWidth="1"/>
    <col min="45" max="45" width="4.5" customWidth="1"/>
    <col min="46" max="46" width="20.75" customWidth="1"/>
    <col min="47" max="47" width="24" customWidth="1"/>
    <col min="48" max="48" width="2.375" customWidth="1"/>
    <col min="49" max="72" width="11.25" style="58" customWidth="1"/>
    <col min="73" max="73" width="7.875" style="58" customWidth="1"/>
    <col min="74" max="91" width="9" style="58" customWidth="1"/>
    <col min="92" max="101" width="9" style="58"/>
  </cols>
  <sheetData>
    <row r="1" spans="1:39" ht="15.75" customHeight="1" x14ac:dyDescent="0.4">
      <c r="A1" s="443" t="s">
        <v>209</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row>
    <row r="2" spans="1:39" ht="27" customHeight="1" x14ac:dyDescent="0.4">
      <c r="A2" s="451" t="s">
        <v>211</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M2" s="667" t="s">
        <v>314</v>
      </c>
    </row>
    <row r="3" spans="1:39" ht="8.25" customHeight="1" thickBot="1" x14ac:dyDescent="0.45">
      <c r="X3" s="25"/>
      <c r="Y3" s="25"/>
      <c r="Z3" s="25"/>
      <c r="AA3" s="25"/>
      <c r="AB3" s="25"/>
      <c r="AC3" s="25"/>
      <c r="AD3" s="25"/>
      <c r="AE3" s="25"/>
      <c r="AF3" s="25"/>
      <c r="AG3" s="25"/>
      <c r="AH3" s="25"/>
      <c r="AI3" s="25"/>
      <c r="AM3" s="667"/>
    </row>
    <row r="4" spans="1:39" ht="18" customHeight="1" thickTop="1" x14ac:dyDescent="0.4">
      <c r="A4" s="45" t="s">
        <v>198</v>
      </c>
      <c r="Q4" s="25"/>
      <c r="R4" s="25"/>
      <c r="S4" s="25"/>
      <c r="T4" s="25"/>
      <c r="U4" s="25"/>
      <c r="V4" s="25"/>
      <c r="W4" s="25"/>
      <c r="AC4" s="49" t="s">
        <v>205</v>
      </c>
      <c r="AD4" s="50"/>
      <c r="AE4" s="51"/>
      <c r="AF4" s="51"/>
      <c r="AG4" s="51"/>
      <c r="AH4" s="51"/>
      <c r="AI4" s="52"/>
      <c r="AM4" s="667"/>
    </row>
    <row r="5" spans="1:39" ht="20.25" customHeight="1" thickBot="1" x14ac:dyDescent="0.45">
      <c r="A5" s="115" t="s">
        <v>191</v>
      </c>
      <c r="B5" s="48"/>
      <c r="C5" s="48"/>
      <c r="D5" s="48"/>
      <c r="E5" s="48"/>
      <c r="F5" s="48"/>
      <c r="G5" s="48"/>
      <c r="H5" s="48"/>
      <c r="I5" s="48"/>
      <c r="J5" s="48"/>
      <c r="K5" s="48"/>
      <c r="L5" s="24"/>
      <c r="M5" s="24"/>
      <c r="N5" s="24"/>
      <c r="O5" s="24"/>
      <c r="P5" s="24"/>
      <c r="AC5" s="444" t="s">
        <v>206</v>
      </c>
      <c r="AD5" s="445"/>
      <c r="AE5" s="445"/>
      <c r="AF5" s="445"/>
      <c r="AG5" s="445"/>
      <c r="AH5" s="445"/>
      <c r="AI5" s="446"/>
      <c r="AM5" s="667"/>
    </row>
    <row r="6" spans="1:39" ht="22.5" customHeight="1" thickTop="1" thickBot="1" x14ac:dyDescent="0.45">
      <c r="A6" s="471" t="s">
        <v>0</v>
      </c>
      <c r="B6" s="472"/>
      <c r="C6" s="472"/>
      <c r="D6" s="472"/>
      <c r="E6" s="472"/>
      <c r="F6" s="473"/>
      <c r="G6" s="668" t="s">
        <v>347</v>
      </c>
      <c r="H6" s="669"/>
      <c r="I6" s="669"/>
      <c r="J6" s="669"/>
      <c r="K6" s="669"/>
      <c r="L6" s="669"/>
      <c r="M6" s="669"/>
      <c r="N6" s="669"/>
      <c r="O6" s="669"/>
      <c r="P6" s="669"/>
      <c r="Q6" s="669"/>
      <c r="R6" s="669"/>
      <c r="S6" s="669"/>
      <c r="T6" s="669"/>
      <c r="U6" s="669"/>
      <c r="V6" s="669"/>
      <c r="W6" s="669"/>
      <c r="X6" s="669"/>
      <c r="Y6" s="669"/>
      <c r="Z6" s="669"/>
      <c r="AA6" s="670"/>
    </row>
    <row r="7" spans="1:39" ht="33.75" customHeight="1" x14ac:dyDescent="0.4">
      <c r="A7" s="463" t="s">
        <v>1</v>
      </c>
      <c r="B7" s="464"/>
      <c r="C7" s="464"/>
      <c r="D7" s="464"/>
      <c r="E7" s="464"/>
      <c r="F7" s="465"/>
      <c r="G7" s="678" t="s">
        <v>348</v>
      </c>
      <c r="H7" s="679"/>
      <c r="I7" s="679"/>
      <c r="J7" s="679"/>
      <c r="K7" s="679"/>
      <c r="L7" s="679"/>
      <c r="M7" s="679"/>
      <c r="N7" s="679"/>
      <c r="O7" s="679"/>
      <c r="P7" s="679"/>
      <c r="Q7" s="679"/>
      <c r="R7" s="679"/>
      <c r="S7" s="679"/>
      <c r="T7" s="679"/>
      <c r="U7" s="679"/>
      <c r="V7" s="679"/>
      <c r="W7" s="679"/>
      <c r="X7" s="679"/>
      <c r="Y7" s="679"/>
      <c r="Z7" s="679"/>
      <c r="AA7" s="680"/>
      <c r="AC7" s="527" t="s">
        <v>207</v>
      </c>
      <c r="AD7" s="528"/>
      <c r="AE7" s="528"/>
      <c r="AF7" s="528"/>
      <c r="AG7" s="528"/>
      <c r="AH7" s="528"/>
      <c r="AI7" s="529"/>
      <c r="AM7" s="667" t="s">
        <v>349</v>
      </c>
    </row>
    <row r="8" spans="1:39" ht="25.5" customHeight="1" x14ac:dyDescent="0.4">
      <c r="A8" s="474" t="s">
        <v>2</v>
      </c>
      <c r="B8" s="475"/>
      <c r="C8" s="475"/>
      <c r="D8" s="475"/>
      <c r="E8" s="475"/>
      <c r="F8" s="476"/>
      <c r="G8" s="681" t="s">
        <v>14</v>
      </c>
      <c r="H8" s="681"/>
      <c r="I8" s="659">
        <v>35</v>
      </c>
      <c r="J8" s="659"/>
      <c r="K8" s="106" t="s">
        <v>10</v>
      </c>
      <c r="L8" s="659">
        <v>1</v>
      </c>
      <c r="M8" s="659"/>
      <c r="N8" s="106" t="s">
        <v>11</v>
      </c>
      <c r="O8" s="659">
        <v>23</v>
      </c>
      <c r="P8" s="659"/>
      <c r="Q8" s="106" t="s">
        <v>12</v>
      </c>
      <c r="R8" s="459" t="s">
        <v>192</v>
      </c>
      <c r="S8" s="459"/>
      <c r="T8" s="459"/>
      <c r="U8" s="459"/>
      <c r="V8" s="459"/>
      <c r="W8" s="459"/>
      <c r="X8" s="659">
        <v>65</v>
      </c>
      <c r="Y8" s="659"/>
      <c r="Z8" s="107" t="s">
        <v>13</v>
      </c>
      <c r="AA8" s="31"/>
      <c r="AC8" s="41"/>
      <c r="AD8" s="42"/>
      <c r="AE8" s="42"/>
      <c r="AF8" s="42"/>
      <c r="AG8" s="42"/>
      <c r="AH8" s="42"/>
      <c r="AI8" s="39"/>
      <c r="AM8" s="667"/>
    </row>
    <row r="9" spans="1:39" ht="22.5" customHeight="1" x14ac:dyDescent="0.4">
      <c r="A9" s="477" t="s">
        <v>3</v>
      </c>
      <c r="B9" s="478"/>
      <c r="C9" s="478"/>
      <c r="D9" s="478"/>
      <c r="E9" s="478"/>
      <c r="F9" s="479"/>
      <c r="G9" s="108" t="s">
        <v>4</v>
      </c>
      <c r="H9" s="109" t="s">
        <v>16</v>
      </c>
      <c r="I9" s="671" t="s">
        <v>350</v>
      </c>
      <c r="J9" s="671"/>
      <c r="K9" s="671"/>
      <c r="L9" s="109" t="s">
        <v>5</v>
      </c>
      <c r="M9" s="671" t="s">
        <v>351</v>
      </c>
      <c r="N9" s="671"/>
      <c r="O9" s="671"/>
      <c r="P9" s="671"/>
      <c r="Q9" s="109" t="s">
        <v>6</v>
      </c>
      <c r="R9" s="46"/>
      <c r="S9" s="46"/>
      <c r="T9" s="46"/>
      <c r="U9" s="46"/>
      <c r="V9" s="46"/>
      <c r="W9" s="46"/>
      <c r="X9" s="46"/>
      <c r="Y9" s="46"/>
      <c r="Z9" s="46"/>
      <c r="AA9" s="47"/>
      <c r="AC9" s="41"/>
      <c r="AI9" s="27"/>
      <c r="AM9" s="667"/>
    </row>
    <row r="10" spans="1:39" ht="22.5" customHeight="1" x14ac:dyDescent="0.4">
      <c r="A10" s="460"/>
      <c r="B10" s="461"/>
      <c r="C10" s="461"/>
      <c r="D10" s="461"/>
      <c r="E10" s="461"/>
      <c r="F10" s="462"/>
      <c r="G10" s="672" t="s">
        <v>352</v>
      </c>
      <c r="H10" s="673"/>
      <c r="I10" s="673"/>
      <c r="J10" s="673"/>
      <c r="K10" s="673"/>
      <c r="L10" s="673"/>
      <c r="M10" s="673"/>
      <c r="N10" s="673"/>
      <c r="O10" s="673"/>
      <c r="P10" s="673"/>
      <c r="Q10" s="673"/>
      <c r="R10" s="673"/>
      <c r="S10" s="673"/>
      <c r="T10" s="673"/>
      <c r="U10" s="673"/>
      <c r="V10" s="673"/>
      <c r="W10" s="673"/>
      <c r="X10" s="673"/>
      <c r="Y10" s="673"/>
      <c r="Z10" s="673"/>
      <c r="AA10" s="674"/>
      <c r="AC10" s="41"/>
      <c r="AI10" s="27"/>
    </row>
    <row r="11" spans="1:39" ht="22.5" customHeight="1" x14ac:dyDescent="0.4">
      <c r="A11" s="463"/>
      <c r="B11" s="464"/>
      <c r="C11" s="464"/>
      <c r="D11" s="464"/>
      <c r="E11" s="464"/>
      <c r="F11" s="465"/>
      <c r="G11" s="675"/>
      <c r="H11" s="676"/>
      <c r="I11" s="676"/>
      <c r="J11" s="676"/>
      <c r="K11" s="676"/>
      <c r="L11" s="676"/>
      <c r="M11" s="676"/>
      <c r="N11" s="676"/>
      <c r="O11" s="676"/>
      <c r="P11" s="676"/>
      <c r="Q11" s="676"/>
      <c r="R11" s="676"/>
      <c r="S11" s="676"/>
      <c r="T11" s="676"/>
      <c r="U11" s="676"/>
      <c r="V11" s="676"/>
      <c r="W11" s="676"/>
      <c r="X11" s="676"/>
      <c r="Y11" s="676"/>
      <c r="Z11" s="676"/>
      <c r="AA11" s="677"/>
      <c r="AC11" s="26"/>
      <c r="AI11" s="27"/>
    </row>
    <row r="12" spans="1:39" ht="22.5" customHeight="1" x14ac:dyDescent="0.4">
      <c r="A12" s="477" t="s">
        <v>7</v>
      </c>
      <c r="B12" s="478"/>
      <c r="C12" s="478"/>
      <c r="D12" s="478"/>
      <c r="E12" s="478"/>
      <c r="F12" s="479"/>
      <c r="G12" s="547" t="s">
        <v>8</v>
      </c>
      <c r="H12" s="548"/>
      <c r="I12" s="549"/>
      <c r="J12" s="663" t="s">
        <v>358</v>
      </c>
      <c r="K12" s="663"/>
      <c r="L12" s="663"/>
      <c r="M12" s="663"/>
      <c r="N12" s="663"/>
      <c r="O12" s="110" t="s">
        <v>5</v>
      </c>
      <c r="P12" s="663" t="s">
        <v>359</v>
      </c>
      <c r="Q12" s="663"/>
      <c r="R12" s="663"/>
      <c r="S12" s="663"/>
      <c r="T12" s="663"/>
      <c r="U12" s="110" t="s">
        <v>5</v>
      </c>
      <c r="V12" s="663" t="s">
        <v>360</v>
      </c>
      <c r="W12" s="663"/>
      <c r="X12" s="663"/>
      <c r="Y12" s="663"/>
      <c r="Z12" s="663"/>
      <c r="AA12" s="32"/>
    </row>
    <row r="13" spans="1:39" ht="22.5" customHeight="1" x14ac:dyDescent="0.4">
      <c r="A13" s="463"/>
      <c r="B13" s="464"/>
      <c r="C13" s="464"/>
      <c r="D13" s="464"/>
      <c r="E13" s="464"/>
      <c r="F13" s="465"/>
      <c r="G13" s="550" t="s">
        <v>9</v>
      </c>
      <c r="H13" s="551"/>
      <c r="I13" s="552"/>
      <c r="J13" s="664" t="s">
        <v>361</v>
      </c>
      <c r="K13" s="664"/>
      <c r="L13" s="664"/>
      <c r="M13" s="664"/>
      <c r="N13" s="664"/>
      <c r="O13" s="111" t="s">
        <v>5</v>
      </c>
      <c r="P13" s="664" t="s">
        <v>362</v>
      </c>
      <c r="Q13" s="664"/>
      <c r="R13" s="664"/>
      <c r="S13" s="664"/>
      <c r="T13" s="664"/>
      <c r="U13" s="111" t="s">
        <v>5</v>
      </c>
      <c r="V13" s="664" t="s">
        <v>363</v>
      </c>
      <c r="W13" s="664"/>
      <c r="X13" s="664"/>
      <c r="Y13" s="664"/>
      <c r="Z13" s="664"/>
      <c r="AA13" s="33"/>
      <c r="AC13" s="643"/>
      <c r="AD13" s="643"/>
      <c r="AE13" s="643"/>
      <c r="AF13" s="643"/>
      <c r="AG13" s="643"/>
      <c r="AH13" s="643"/>
    </row>
    <row r="14" spans="1:39" ht="22.5" customHeight="1" x14ac:dyDescent="0.4">
      <c r="A14" s="495" t="s">
        <v>194</v>
      </c>
      <c r="B14" s="496"/>
      <c r="C14" s="496"/>
      <c r="D14" s="496"/>
      <c r="E14" s="496"/>
      <c r="F14" s="497"/>
      <c r="G14" s="547" t="s">
        <v>310</v>
      </c>
      <c r="H14" s="548"/>
      <c r="I14" s="549"/>
      <c r="J14" s="665" t="s">
        <v>354</v>
      </c>
      <c r="K14" s="665"/>
      <c r="L14" s="665"/>
      <c r="M14" s="665"/>
      <c r="N14" s="665"/>
      <c r="O14" s="665"/>
      <c r="P14" s="665"/>
      <c r="Q14" s="665"/>
      <c r="R14" s="665"/>
      <c r="S14" s="665"/>
      <c r="T14" s="665"/>
      <c r="U14" s="665"/>
      <c r="V14" s="665"/>
      <c r="W14" s="665"/>
      <c r="X14" s="665"/>
      <c r="Y14" s="665"/>
      <c r="Z14" s="665"/>
      <c r="AA14" s="32"/>
      <c r="AC14" s="643"/>
      <c r="AD14" s="643"/>
      <c r="AE14" s="643"/>
      <c r="AF14" s="643"/>
      <c r="AG14" s="643"/>
      <c r="AH14" s="643"/>
    </row>
    <row r="15" spans="1:39" ht="22.5" customHeight="1" x14ac:dyDescent="0.4">
      <c r="A15" s="498"/>
      <c r="B15" s="499"/>
      <c r="C15" s="499"/>
      <c r="D15" s="499"/>
      <c r="E15" s="499"/>
      <c r="F15" s="500"/>
      <c r="G15" s="553" t="s">
        <v>9</v>
      </c>
      <c r="H15" s="554"/>
      <c r="I15" s="555"/>
      <c r="J15" s="666" t="s">
        <v>353</v>
      </c>
      <c r="K15" s="666"/>
      <c r="L15" s="666"/>
      <c r="M15" s="666"/>
      <c r="N15" s="666"/>
      <c r="O15" s="666"/>
      <c r="P15" s="666"/>
      <c r="Q15" s="666"/>
      <c r="R15" s="666"/>
      <c r="S15" s="666"/>
      <c r="T15" s="666"/>
      <c r="U15" s="666"/>
      <c r="V15" s="666"/>
      <c r="W15" s="666"/>
      <c r="X15" s="666"/>
      <c r="Y15" s="666"/>
      <c r="Z15" s="666"/>
      <c r="AA15" s="34"/>
      <c r="AC15" s="643"/>
      <c r="AD15" s="643"/>
      <c r="AE15" s="643"/>
      <c r="AF15" s="643"/>
      <c r="AG15" s="643"/>
      <c r="AH15" s="643"/>
    </row>
    <row r="16" spans="1:39" ht="36.75" customHeight="1" x14ac:dyDescent="0.4">
      <c r="A16" s="559" t="s">
        <v>15</v>
      </c>
      <c r="B16" s="560"/>
      <c r="C16" s="560"/>
      <c r="D16" s="560"/>
      <c r="E16" s="560"/>
      <c r="F16" s="561"/>
      <c r="G16" s="658" t="s">
        <v>356</v>
      </c>
      <c r="H16" s="659"/>
      <c r="I16" s="660"/>
      <c r="J16" s="454" t="s">
        <v>210</v>
      </c>
      <c r="K16" s="454"/>
      <c r="L16" s="454"/>
      <c r="M16" s="454"/>
      <c r="N16" s="454"/>
      <c r="O16" s="454"/>
      <c r="P16" s="455"/>
      <c r="Q16" s="661" t="s">
        <v>364</v>
      </c>
      <c r="R16" s="659"/>
      <c r="S16" s="659"/>
      <c r="T16" s="659"/>
      <c r="U16" s="659"/>
      <c r="V16" s="659"/>
      <c r="W16" s="659"/>
      <c r="X16" s="659"/>
      <c r="Y16" s="659"/>
      <c r="Z16" s="659"/>
      <c r="AA16" s="662"/>
      <c r="AC16" s="643"/>
      <c r="AD16" s="643"/>
      <c r="AE16" s="643"/>
      <c r="AF16" s="643"/>
      <c r="AG16" s="643"/>
      <c r="AH16" s="643"/>
    </row>
    <row r="17" spans="1:72" ht="31.5" customHeight="1" x14ac:dyDescent="0.4">
      <c r="A17" s="474" t="s">
        <v>200</v>
      </c>
      <c r="B17" s="475"/>
      <c r="C17" s="475"/>
      <c r="D17" s="475"/>
      <c r="E17" s="475"/>
      <c r="F17" s="476"/>
      <c r="G17" s="475" t="s">
        <v>201</v>
      </c>
      <c r="H17" s="491"/>
      <c r="I17" s="661" t="s">
        <v>386</v>
      </c>
      <c r="J17" s="659"/>
      <c r="K17" s="659"/>
      <c r="L17" s="659"/>
      <c r="M17" s="659"/>
      <c r="N17" s="659"/>
      <c r="O17" s="659"/>
      <c r="P17" s="35"/>
      <c r="Q17" s="492" t="s">
        <v>202</v>
      </c>
      <c r="R17" s="491"/>
      <c r="S17" s="661" t="s">
        <v>385</v>
      </c>
      <c r="T17" s="659"/>
      <c r="U17" s="659"/>
      <c r="V17" s="659"/>
      <c r="W17" s="659"/>
      <c r="X17" s="659"/>
      <c r="Y17" s="659"/>
      <c r="Z17" s="35"/>
      <c r="AA17" s="36"/>
    </row>
    <row r="18" spans="1:72" ht="16.5" customHeight="1" x14ac:dyDescent="0.4">
      <c r="A18" s="460" t="s">
        <v>193</v>
      </c>
      <c r="B18" s="461"/>
      <c r="C18" s="461"/>
      <c r="D18" s="461"/>
      <c r="E18" s="461"/>
      <c r="F18" s="462"/>
      <c r="G18" s="649" t="s">
        <v>357</v>
      </c>
      <c r="H18" s="649"/>
      <c r="I18" s="649"/>
      <c r="J18" s="513" t="s">
        <v>308</v>
      </c>
      <c r="K18" s="478"/>
      <c r="L18" s="478"/>
      <c r="M18" s="478"/>
      <c r="N18" s="479"/>
      <c r="O18" s="515" t="s">
        <v>309</v>
      </c>
      <c r="P18" s="515"/>
      <c r="Q18" s="515"/>
      <c r="R18" s="515"/>
      <c r="S18" s="515"/>
      <c r="T18" s="515"/>
      <c r="U18" s="515"/>
      <c r="V18" s="515"/>
      <c r="W18" s="515"/>
      <c r="X18" s="515"/>
      <c r="Y18" s="515"/>
      <c r="Z18" s="515"/>
      <c r="AA18" s="516"/>
    </row>
    <row r="19" spans="1:72" ht="24.75" customHeight="1" x14ac:dyDescent="0.4">
      <c r="A19" s="463"/>
      <c r="B19" s="464"/>
      <c r="C19" s="464"/>
      <c r="D19" s="464"/>
      <c r="E19" s="464"/>
      <c r="F19" s="465"/>
      <c r="G19" s="650"/>
      <c r="H19" s="650"/>
      <c r="I19" s="650"/>
      <c r="J19" s="514"/>
      <c r="K19" s="464"/>
      <c r="L19" s="464"/>
      <c r="M19" s="464"/>
      <c r="N19" s="465"/>
      <c r="O19" s="650" t="s">
        <v>377</v>
      </c>
      <c r="P19" s="650"/>
      <c r="Q19" s="651"/>
      <c r="R19" s="652" t="s">
        <v>378</v>
      </c>
      <c r="S19" s="653"/>
      <c r="T19" s="653"/>
      <c r="U19" s="653"/>
      <c r="V19" s="653"/>
      <c r="W19" s="653"/>
      <c r="X19" s="653"/>
      <c r="Y19" s="653"/>
      <c r="Z19" s="653"/>
      <c r="AA19" s="654"/>
    </row>
    <row r="20" spans="1:72" ht="16.5" customHeight="1" x14ac:dyDescent="0.4">
      <c r="A20" s="113" t="s">
        <v>355</v>
      </c>
      <c r="B20" s="37"/>
      <c r="C20" s="37"/>
      <c r="D20" s="37"/>
      <c r="E20" s="37"/>
      <c r="F20" s="37"/>
      <c r="G20" s="37"/>
      <c r="H20" s="37"/>
      <c r="I20" s="37"/>
      <c r="J20" s="37"/>
      <c r="K20" s="37"/>
      <c r="L20" s="37"/>
      <c r="M20" s="37"/>
      <c r="N20" s="37"/>
      <c r="O20" s="38"/>
      <c r="P20" s="37"/>
      <c r="Q20" s="37"/>
      <c r="R20" s="37"/>
      <c r="S20" s="37"/>
      <c r="T20" s="37"/>
      <c r="U20" s="37"/>
      <c r="V20" s="37"/>
      <c r="W20" s="37"/>
      <c r="X20" s="37"/>
      <c r="Y20" s="37"/>
      <c r="Z20" s="37"/>
      <c r="AA20" s="39"/>
    </row>
    <row r="21" spans="1:72" ht="14.25" customHeight="1" x14ac:dyDescent="0.4">
      <c r="A21" s="556" t="str">
        <f>IF(G18="その他","具体的な健康状態をご記入ください","")</f>
        <v>具体的な健康状態をご記入ください</v>
      </c>
      <c r="B21" s="557"/>
      <c r="C21" s="557"/>
      <c r="D21" s="557"/>
      <c r="E21" s="557"/>
      <c r="F21" s="557"/>
      <c r="G21" s="557"/>
      <c r="H21" s="557"/>
      <c r="I21" s="557"/>
      <c r="J21" s="557"/>
      <c r="K21" s="557"/>
      <c r="L21" s="557"/>
      <c r="M21" s="557"/>
      <c r="N21" s="557"/>
      <c r="O21" s="557"/>
      <c r="P21" s="557"/>
      <c r="Q21" s="557"/>
      <c r="R21" s="557"/>
      <c r="S21" s="557"/>
      <c r="T21" s="557"/>
      <c r="U21" s="557"/>
      <c r="V21" s="557"/>
      <c r="W21" s="557"/>
      <c r="X21" s="557"/>
      <c r="Y21" s="557"/>
      <c r="Z21" s="557"/>
      <c r="AA21" s="558"/>
    </row>
    <row r="22" spans="1:72" ht="34.5" customHeight="1" thickBot="1" x14ac:dyDescent="0.45">
      <c r="A22" s="655" t="s">
        <v>376</v>
      </c>
      <c r="B22" s="656"/>
      <c r="C22" s="656"/>
      <c r="D22" s="656"/>
      <c r="E22" s="656"/>
      <c r="F22" s="656"/>
      <c r="G22" s="656"/>
      <c r="H22" s="656"/>
      <c r="I22" s="656"/>
      <c r="J22" s="656"/>
      <c r="K22" s="656"/>
      <c r="L22" s="656"/>
      <c r="M22" s="656"/>
      <c r="N22" s="656"/>
      <c r="O22" s="656"/>
      <c r="P22" s="656"/>
      <c r="Q22" s="656"/>
      <c r="R22" s="656"/>
      <c r="S22" s="656"/>
      <c r="T22" s="656"/>
      <c r="U22" s="656"/>
      <c r="V22" s="656"/>
      <c r="W22" s="656"/>
      <c r="X22" s="656"/>
      <c r="Y22" s="656"/>
      <c r="Z22" s="656"/>
      <c r="AA22" s="657"/>
      <c r="AW22" s="58" t="s">
        <v>237</v>
      </c>
      <c r="AX22" s="58" t="s">
        <v>238</v>
      </c>
      <c r="AY22" s="58" t="s">
        <v>239</v>
      </c>
      <c r="AZ22" s="58" t="s">
        <v>240</v>
      </c>
      <c r="BA22" s="58" t="s">
        <v>241</v>
      </c>
      <c r="BB22" s="58" t="s">
        <v>242</v>
      </c>
      <c r="BC22" s="58" t="s">
        <v>255</v>
      </c>
      <c r="BD22" s="58" t="s">
        <v>258</v>
      </c>
      <c r="BE22" s="58" t="s">
        <v>259</v>
      </c>
      <c r="BF22" s="58" t="s">
        <v>260</v>
      </c>
      <c r="BG22" s="58" t="s">
        <v>261</v>
      </c>
      <c r="BH22" s="58" t="s">
        <v>262</v>
      </c>
      <c r="BI22" s="58" t="s">
        <v>237</v>
      </c>
      <c r="BJ22" s="58" t="s">
        <v>238</v>
      </c>
      <c r="BK22" s="58" t="s">
        <v>239</v>
      </c>
      <c r="BL22" s="58" t="s">
        <v>240</v>
      </c>
      <c r="BM22" s="58" t="s">
        <v>241</v>
      </c>
      <c r="BN22" s="58" t="s">
        <v>242</v>
      </c>
      <c r="BO22" s="58" t="s">
        <v>255</v>
      </c>
      <c r="BP22" s="58" t="s">
        <v>258</v>
      </c>
      <c r="BQ22" s="58" t="s">
        <v>259</v>
      </c>
      <c r="BR22" s="58" t="s">
        <v>260</v>
      </c>
      <c r="BS22" s="58" t="s">
        <v>261</v>
      </c>
      <c r="BT22" s="58" t="s">
        <v>262</v>
      </c>
    </row>
    <row r="23" spans="1:72" ht="29.25" customHeight="1" thickBot="1" x14ac:dyDescent="0.25">
      <c r="A23" s="483" t="s">
        <v>196</v>
      </c>
      <c r="B23" s="483"/>
      <c r="C23" s="483"/>
      <c r="D23" s="483"/>
      <c r="E23" s="483"/>
      <c r="F23" s="483"/>
      <c r="G23" s="483"/>
      <c r="H23" s="483"/>
      <c r="I23" s="483"/>
      <c r="J23" s="483"/>
      <c r="K23" s="483"/>
      <c r="L23" s="458" t="s">
        <v>195</v>
      </c>
      <c r="M23" s="458"/>
      <c r="N23" s="458"/>
      <c r="O23" s="458"/>
      <c r="P23" s="458"/>
      <c r="Q23" s="458"/>
      <c r="R23" s="458"/>
      <c r="S23" s="458"/>
      <c r="T23" s="458"/>
      <c r="U23" s="458"/>
      <c r="V23" s="458"/>
      <c r="W23" s="458"/>
      <c r="X23" s="458"/>
      <c r="Y23" s="458"/>
      <c r="Z23" s="458"/>
      <c r="AA23" s="458"/>
      <c r="AF23" s="114"/>
      <c r="AW23" s="58" t="s">
        <v>243</v>
      </c>
      <c r="AX23" s="58" t="s">
        <v>244</v>
      </c>
      <c r="AY23" s="58" t="s">
        <v>245</v>
      </c>
      <c r="AZ23" s="58" t="s">
        <v>246</v>
      </c>
      <c r="BA23" s="58" t="s">
        <v>247</v>
      </c>
      <c r="BB23" s="58" t="s">
        <v>248</v>
      </c>
      <c r="BC23" s="58" t="s">
        <v>256</v>
      </c>
      <c r="BD23" s="58" t="s">
        <v>263</v>
      </c>
      <c r="BE23" s="58" t="s">
        <v>264</v>
      </c>
      <c r="BF23" s="58" t="s">
        <v>265</v>
      </c>
      <c r="BG23" s="58" t="s">
        <v>266</v>
      </c>
      <c r="BH23" s="58" t="s">
        <v>267</v>
      </c>
    </row>
    <row r="24" spans="1:72" ht="30.75" customHeight="1" thickBot="1" x14ac:dyDescent="0.45">
      <c r="A24" s="510" t="s">
        <v>203</v>
      </c>
      <c r="B24" s="511"/>
      <c r="C24" s="456" t="s">
        <v>135</v>
      </c>
      <c r="D24" s="457"/>
      <c r="E24" s="457"/>
      <c r="F24" s="457" t="s">
        <v>136</v>
      </c>
      <c r="G24" s="457"/>
      <c r="H24" s="457"/>
      <c r="I24" s="457" t="s">
        <v>137</v>
      </c>
      <c r="J24" s="457"/>
      <c r="K24" s="457" t="s">
        <v>138</v>
      </c>
      <c r="L24" s="457"/>
      <c r="M24" s="457"/>
      <c r="N24" s="457"/>
      <c r="O24" s="457"/>
      <c r="P24" s="457"/>
      <c r="Q24" s="457"/>
      <c r="R24" s="457"/>
      <c r="S24" s="457" t="s">
        <v>140</v>
      </c>
      <c r="T24" s="457"/>
      <c r="U24" s="457"/>
      <c r="V24" s="457"/>
      <c r="W24" s="457"/>
      <c r="X24" s="457"/>
      <c r="Y24" s="457"/>
      <c r="Z24" s="457" t="s">
        <v>139</v>
      </c>
      <c r="AA24" s="509"/>
      <c r="AC24" s="644" t="s">
        <v>388</v>
      </c>
      <c r="AD24" s="645"/>
      <c r="AE24" s="645"/>
      <c r="AF24" s="645"/>
      <c r="AG24" s="645"/>
      <c r="AH24" s="645"/>
      <c r="AI24" s="646"/>
      <c r="AM24" s="91" t="s">
        <v>311</v>
      </c>
      <c r="BI24" s="58" t="s">
        <v>249</v>
      </c>
      <c r="BJ24" s="58" t="s">
        <v>250</v>
      </c>
      <c r="BK24" s="58" t="s">
        <v>251</v>
      </c>
      <c r="BL24" s="58" t="s">
        <v>252</v>
      </c>
      <c r="BM24" s="58" t="s">
        <v>253</v>
      </c>
      <c r="BN24" s="58" t="s">
        <v>254</v>
      </c>
      <c r="BO24" s="58" t="s">
        <v>257</v>
      </c>
      <c r="BP24" s="58" t="s">
        <v>268</v>
      </c>
      <c r="BQ24" s="58" t="s">
        <v>269</v>
      </c>
      <c r="BR24" s="58" t="s">
        <v>270</v>
      </c>
      <c r="BS24" s="58" t="s">
        <v>271</v>
      </c>
      <c r="BT24" s="58" t="s">
        <v>272</v>
      </c>
    </row>
    <row r="25" spans="1:72" ht="30.75" customHeight="1" x14ac:dyDescent="0.4">
      <c r="A25" s="520">
        <v>1</v>
      </c>
      <c r="B25" s="521"/>
      <c r="C25" s="647" t="s">
        <v>365</v>
      </c>
      <c r="D25" s="648"/>
      <c r="E25" s="648"/>
      <c r="F25" s="648" t="s">
        <v>366</v>
      </c>
      <c r="G25" s="648"/>
      <c r="H25" s="648"/>
      <c r="I25" s="648" t="s">
        <v>367</v>
      </c>
      <c r="J25" s="648"/>
      <c r="K25" s="648" t="s">
        <v>21</v>
      </c>
      <c r="L25" s="648"/>
      <c r="M25" s="648"/>
      <c r="N25" s="648"/>
      <c r="O25" s="648"/>
      <c r="P25" s="648"/>
      <c r="Q25" s="648"/>
      <c r="R25" s="648"/>
      <c r="S25" s="447" t="str">
        <f ca="1">IFERROR(_xlfn.IFNA(IF(K25="","",VLOOKUP(K25,INDIRECT(C25&amp;"＿"&amp;F25&amp;I25),2,0)),"該当なし"),"該当なし")</f>
        <v>0231024-420</v>
      </c>
      <c r="T25" s="447"/>
      <c r="U25" s="447"/>
      <c r="V25" s="447"/>
      <c r="W25" s="447"/>
      <c r="X25" s="447"/>
      <c r="Y25" s="447"/>
      <c r="Z25" s="447" t="str">
        <f>IF(OR(K25="",K25="該当なし"),"",IF(RIGHT(K25)="＊","４","２"))</f>
        <v>２</v>
      </c>
      <c r="AA25" s="480"/>
      <c r="AB25" s="634" t="str">
        <f>IF(COUNTIFS($C$25:$C$28,C25,$F$25:$F$28,F25,$I$25:$I$28,I25)&gt;1,"同じ時間","")</f>
        <v/>
      </c>
      <c r="AC25" s="635"/>
      <c r="AD25" s="42"/>
      <c r="AE25" s="636" t="str">
        <f>IF(COUNTIFS($K$25:$R$28,K25)&gt;1,"同じ講座","")</f>
        <v/>
      </c>
      <c r="AF25" s="636"/>
      <c r="AG25" s="42"/>
      <c r="AH25" s="641" t="str">
        <f>IF(SUM(AW36:BT36)&gt;0,"通年、前期、後期で
 授業時間が重複","")</f>
        <v>通年、前期、後期で
 授業時間が重複</v>
      </c>
      <c r="AI25" s="641"/>
      <c r="AM25" s="642" t="s">
        <v>312</v>
      </c>
      <c r="AO25">
        <f>IF(C25="前期",1,IF(C25="後期",2,3))</f>
        <v>1</v>
      </c>
      <c r="AP25">
        <f>IF(F25="月・木",1,IF(F25="火・金",2,IF(F25="水",3,4)))</f>
        <v>2</v>
      </c>
      <c r="AQ25">
        <f>IF(I25="１校",1,IF(I25="２校",2,IF(I25="３校",3,IF(I25="４校",4,IF(I25="５校",5,6)))))</f>
        <v>2</v>
      </c>
      <c r="AR25" t="s">
        <v>236</v>
      </c>
      <c r="AS25" t="str">
        <f>AO25&amp;AP25&amp;AQ25</f>
        <v>122</v>
      </c>
      <c r="AT25" t="str">
        <f>K25</f>
        <v>歴史総合</v>
      </c>
      <c r="AU25" t="str">
        <f>IFERROR(VLOOKUP("111",$AS$25:$AT$28,2,FALSE),IFERROR(VLOOKUP("311",AS25:AT28,2,FALSE),"該当無し"))</f>
        <v>公共</v>
      </c>
    </row>
    <row r="26" spans="1:72" ht="30.75" customHeight="1" x14ac:dyDescent="0.4">
      <c r="A26" s="448">
        <v>2</v>
      </c>
      <c r="B26" s="449"/>
      <c r="C26" s="639" t="s">
        <v>370</v>
      </c>
      <c r="D26" s="640"/>
      <c r="E26" s="640"/>
      <c r="F26" s="640" t="s">
        <v>368</v>
      </c>
      <c r="G26" s="640"/>
      <c r="H26" s="640"/>
      <c r="I26" s="640" t="s">
        <v>369</v>
      </c>
      <c r="J26" s="640"/>
      <c r="K26" s="640" t="s">
        <v>173</v>
      </c>
      <c r="L26" s="640"/>
      <c r="M26" s="640"/>
      <c r="N26" s="640"/>
      <c r="O26" s="640"/>
      <c r="P26" s="640"/>
      <c r="Q26" s="640"/>
      <c r="R26" s="640"/>
      <c r="S26" s="447" t="str">
        <f t="shared" ref="S26:S28" ca="1" si="0">IFERROR(_xlfn.IFNA(IF(K26="","",VLOOKUP(K26,INDIRECT(C26&amp;"＿"&amp;F26&amp;I26),2,0)),"該当なし"),"該当なし")</f>
        <v>0251024-010</v>
      </c>
      <c r="T26" s="447"/>
      <c r="U26" s="447"/>
      <c r="V26" s="447"/>
      <c r="W26" s="447"/>
      <c r="X26" s="447"/>
      <c r="Y26" s="447"/>
      <c r="Z26" s="447" t="str">
        <f t="shared" ref="Z26:Z28" si="1">IF(OR(K26="",K26="該当なし"),"",IF(RIGHT(K26)="＊","４","２"))</f>
        <v>４</v>
      </c>
      <c r="AA26" s="480"/>
      <c r="AB26" s="634" t="str">
        <f>IF(COUNTIFS($C$25:$C$28,C26,$F$25:$F$28,F26,$I$25:$I$28,I26)&gt;1,"同じ時間","")</f>
        <v/>
      </c>
      <c r="AC26" s="635"/>
      <c r="AD26" s="42"/>
      <c r="AE26" s="636" t="str">
        <f>IF(COUNTIFS($K$25:$R$28,K26)&gt;1,"同じ講座","")</f>
        <v/>
      </c>
      <c r="AF26" s="636"/>
      <c r="AG26" s="42"/>
      <c r="AH26" s="641"/>
      <c r="AI26" s="641"/>
      <c r="AM26" s="642"/>
      <c r="AO26">
        <f t="shared" ref="AO26:AO28" si="2">IF(C26="前期",1,IF(C26="後期",2,3))</f>
        <v>3</v>
      </c>
      <c r="AP26">
        <f t="shared" ref="AP26:AP28" si="3">IF(F26="月・木",1,IF(F26="火・金",2,IF(F26="水",3,4)))</f>
        <v>1</v>
      </c>
      <c r="AQ26">
        <f t="shared" ref="AQ26:AQ28" si="4">IF(I26="１校",1,IF(I26="２校",2,IF(I26="３校",3,IF(I26="４校",4,IF(I26="５校",5,6)))))</f>
        <v>1</v>
      </c>
      <c r="AR26" t="s">
        <v>236</v>
      </c>
      <c r="AS26" t="str">
        <f t="shared" ref="AS26:AS28" si="5">AO26&amp;AP26&amp;AQ26</f>
        <v>311</v>
      </c>
      <c r="AT26" t="str">
        <f t="shared" ref="AT26:AT28" si="6">K26</f>
        <v>世界史探究＊</v>
      </c>
      <c r="AU26" t="str">
        <f t="shared" ref="AU26:AU28" si="7">IFERROR(VLOOKUP("111",$AS$25:$AT$28,2,FALSE),IFERROR(VLOOKUP("311",AS26:AT29,2,FALSE),"該当無し"))</f>
        <v>公共</v>
      </c>
      <c r="AW26" s="58">
        <v>311</v>
      </c>
      <c r="AX26" s="58">
        <v>312</v>
      </c>
      <c r="AY26" s="58">
        <v>313</v>
      </c>
      <c r="AZ26" s="58">
        <v>314</v>
      </c>
      <c r="BA26" s="58">
        <v>315</v>
      </c>
      <c r="BB26" s="58">
        <v>316</v>
      </c>
      <c r="BC26" s="58">
        <v>321</v>
      </c>
      <c r="BD26" s="58">
        <v>322</v>
      </c>
      <c r="BE26" s="58">
        <v>323</v>
      </c>
      <c r="BF26" s="58">
        <v>324</v>
      </c>
      <c r="BG26" s="58">
        <v>325</v>
      </c>
      <c r="BH26" s="58">
        <v>326</v>
      </c>
      <c r="BI26" s="58">
        <v>311</v>
      </c>
      <c r="BJ26" s="58">
        <v>312</v>
      </c>
      <c r="BK26" s="58">
        <v>313</v>
      </c>
      <c r="BL26" s="58">
        <v>314</v>
      </c>
      <c r="BM26" s="58">
        <v>315</v>
      </c>
      <c r="BN26" s="58">
        <v>316</v>
      </c>
      <c r="BO26" s="58">
        <v>321</v>
      </c>
      <c r="BP26" s="58">
        <v>322</v>
      </c>
      <c r="BQ26" s="58">
        <v>323</v>
      </c>
      <c r="BR26" s="58">
        <v>324</v>
      </c>
      <c r="BS26" s="58">
        <v>325</v>
      </c>
      <c r="BT26" s="58">
        <v>326</v>
      </c>
    </row>
    <row r="27" spans="1:72" ht="30.75" customHeight="1" x14ac:dyDescent="0.4">
      <c r="A27" s="448">
        <v>3</v>
      </c>
      <c r="B27" s="449"/>
      <c r="C27" s="639" t="s">
        <v>365</v>
      </c>
      <c r="D27" s="640"/>
      <c r="E27" s="640"/>
      <c r="F27" s="640" t="s">
        <v>368</v>
      </c>
      <c r="G27" s="640"/>
      <c r="H27" s="640"/>
      <c r="I27" s="640" t="s">
        <v>369</v>
      </c>
      <c r="J27" s="640"/>
      <c r="K27" s="640" t="s">
        <v>18</v>
      </c>
      <c r="L27" s="640"/>
      <c r="M27" s="640"/>
      <c r="N27" s="640"/>
      <c r="O27" s="640"/>
      <c r="P27" s="640"/>
      <c r="Q27" s="640"/>
      <c r="R27" s="640"/>
      <c r="S27" s="447" t="str">
        <f ca="1">IFERROR(_xlfn.IFNA(IF(K27="","",VLOOKUP(K27,INDIRECT(C27&amp;"＿"&amp;F27&amp;I27),2,0)),"該当なし"),"該当なし")</f>
        <v>0311024-110</v>
      </c>
      <c r="T27" s="447"/>
      <c r="U27" s="447"/>
      <c r="V27" s="447"/>
      <c r="W27" s="447"/>
      <c r="X27" s="447"/>
      <c r="Y27" s="447"/>
      <c r="Z27" s="447" t="str">
        <f t="shared" si="1"/>
        <v>２</v>
      </c>
      <c r="AA27" s="480"/>
      <c r="AB27" s="634" t="str">
        <f>IF(COUNTIFS($C$25:$C$28,C27,$F$25:$F$28,F27,$I$25:$I$28,I27)&gt;1,"同じ時間","")</f>
        <v/>
      </c>
      <c r="AC27" s="635"/>
      <c r="AD27" s="42"/>
      <c r="AE27" s="636" t="str">
        <f>IF(COUNTIFS($K$25:$R$28,K27)&gt;1,"同じ講座","")</f>
        <v/>
      </c>
      <c r="AF27" s="636"/>
      <c r="AG27" s="42"/>
      <c r="AH27" s="641"/>
      <c r="AI27" s="641"/>
      <c r="AO27">
        <f t="shared" si="2"/>
        <v>1</v>
      </c>
      <c r="AP27">
        <f t="shared" si="3"/>
        <v>1</v>
      </c>
      <c r="AQ27">
        <f t="shared" si="4"/>
        <v>1</v>
      </c>
      <c r="AR27" t="s">
        <v>236</v>
      </c>
      <c r="AS27" t="str">
        <f t="shared" si="5"/>
        <v>111</v>
      </c>
      <c r="AT27" t="str">
        <f t="shared" si="6"/>
        <v>公共</v>
      </c>
      <c r="AU27" t="str">
        <f t="shared" si="7"/>
        <v>公共</v>
      </c>
      <c r="AW27" s="58">
        <v>111</v>
      </c>
      <c r="AX27" s="58">
        <v>112</v>
      </c>
      <c r="AY27" s="58">
        <v>113</v>
      </c>
      <c r="AZ27" s="58">
        <v>114</v>
      </c>
      <c r="BA27" s="58">
        <v>115</v>
      </c>
      <c r="BB27" s="58">
        <v>116</v>
      </c>
      <c r="BC27" s="58">
        <v>121</v>
      </c>
      <c r="BD27" s="58">
        <v>122</v>
      </c>
      <c r="BE27" s="58">
        <v>123</v>
      </c>
      <c r="BF27" s="58">
        <v>124</v>
      </c>
      <c r="BG27" s="58">
        <v>125</v>
      </c>
      <c r="BH27" s="58">
        <v>126</v>
      </c>
      <c r="BI27" s="58" t="s">
        <v>273</v>
      </c>
      <c r="BJ27" s="58" t="s">
        <v>273</v>
      </c>
      <c r="BK27" s="58" t="s">
        <v>273</v>
      </c>
      <c r="BL27" s="58" t="s">
        <v>273</v>
      </c>
      <c r="BM27" s="58" t="s">
        <v>273</v>
      </c>
      <c r="BN27" s="58" t="s">
        <v>273</v>
      </c>
      <c r="BO27" s="58" t="s">
        <v>273</v>
      </c>
      <c r="BP27" s="58" t="s">
        <v>273</v>
      </c>
      <c r="BQ27" s="58" t="s">
        <v>273</v>
      </c>
      <c r="BR27" s="58" t="s">
        <v>273</v>
      </c>
      <c r="BS27" s="58" t="s">
        <v>273</v>
      </c>
      <c r="BT27" s="58" t="s">
        <v>273</v>
      </c>
    </row>
    <row r="28" spans="1:72" ht="30.75" customHeight="1" thickBot="1" x14ac:dyDescent="0.45">
      <c r="A28" s="493">
        <v>4</v>
      </c>
      <c r="B28" s="494"/>
      <c r="C28" s="637" t="s">
        <v>370</v>
      </c>
      <c r="D28" s="638"/>
      <c r="E28" s="638"/>
      <c r="F28" s="638" t="s">
        <v>371</v>
      </c>
      <c r="G28" s="638"/>
      <c r="H28" s="638"/>
      <c r="I28" s="638" t="s">
        <v>369</v>
      </c>
      <c r="J28" s="638"/>
      <c r="K28" s="638" t="s">
        <v>26</v>
      </c>
      <c r="L28" s="638"/>
      <c r="M28" s="638"/>
      <c r="N28" s="638"/>
      <c r="O28" s="638"/>
      <c r="P28" s="638"/>
      <c r="Q28" s="638"/>
      <c r="R28" s="638"/>
      <c r="S28" s="447" t="str">
        <f t="shared" ca="1" si="0"/>
        <v>0211024-610</v>
      </c>
      <c r="T28" s="447"/>
      <c r="U28" s="447"/>
      <c r="V28" s="447"/>
      <c r="W28" s="447"/>
      <c r="X28" s="447"/>
      <c r="Y28" s="447"/>
      <c r="Z28" s="447" t="str">
        <f t="shared" si="1"/>
        <v>２</v>
      </c>
      <c r="AA28" s="480"/>
      <c r="AB28" s="634" t="str">
        <f>IF(COUNTIFS($C$25:$C$28,C28,$F$25:$F$28,F28,$I$25:$I$28,I28)&gt;1,"同じ時間","")</f>
        <v/>
      </c>
      <c r="AC28" s="635"/>
      <c r="AD28" s="42"/>
      <c r="AE28" s="636" t="str">
        <f>IF(COUNTIFS($K$25:$R$28,K28)&gt;1,"同じ講座","")</f>
        <v/>
      </c>
      <c r="AF28" s="636"/>
      <c r="AG28" s="42"/>
      <c r="AH28" s="641"/>
      <c r="AI28" s="641"/>
      <c r="AO28">
        <f t="shared" si="2"/>
        <v>3</v>
      </c>
      <c r="AP28">
        <f t="shared" si="3"/>
        <v>3</v>
      </c>
      <c r="AQ28">
        <f t="shared" si="4"/>
        <v>1</v>
      </c>
      <c r="AR28" t="s">
        <v>236</v>
      </c>
      <c r="AS28" t="str">
        <f t="shared" si="5"/>
        <v>331</v>
      </c>
      <c r="AT28" t="str">
        <f t="shared" si="6"/>
        <v>地理総合</v>
      </c>
      <c r="AU28" t="str">
        <f t="shared" si="7"/>
        <v>公共</v>
      </c>
      <c r="AW28" s="58" t="s">
        <v>273</v>
      </c>
      <c r="AX28" s="58" t="s">
        <v>273</v>
      </c>
      <c r="AY28" s="58" t="s">
        <v>273</v>
      </c>
      <c r="AZ28" s="58" t="s">
        <v>273</v>
      </c>
      <c r="BA28" s="58" t="s">
        <v>273</v>
      </c>
      <c r="BB28" s="58" t="s">
        <v>273</v>
      </c>
      <c r="BC28" s="58" t="s">
        <v>273</v>
      </c>
      <c r="BD28" s="58" t="s">
        <v>273</v>
      </c>
      <c r="BE28" s="58" t="s">
        <v>273</v>
      </c>
      <c r="BF28" s="58" t="s">
        <v>273</v>
      </c>
      <c r="BG28" s="58" t="s">
        <v>273</v>
      </c>
      <c r="BH28" s="58" t="s">
        <v>273</v>
      </c>
      <c r="BI28" s="58">
        <v>211</v>
      </c>
      <c r="BJ28" s="58">
        <v>212</v>
      </c>
      <c r="BK28" s="58">
        <v>213</v>
      </c>
      <c r="BL28" s="58">
        <v>214</v>
      </c>
      <c r="BM28" s="58">
        <v>215</v>
      </c>
      <c r="BN28" s="58">
        <v>216</v>
      </c>
      <c r="BO28" s="58">
        <v>221</v>
      </c>
      <c r="BP28" s="58">
        <v>222</v>
      </c>
      <c r="BQ28" s="58">
        <v>223</v>
      </c>
      <c r="BR28" s="58">
        <v>224</v>
      </c>
      <c r="BS28" s="58">
        <v>225</v>
      </c>
      <c r="BT28" s="58">
        <v>226</v>
      </c>
    </row>
    <row r="29" spans="1:72" ht="24" customHeight="1" x14ac:dyDescent="0.25">
      <c r="A29" s="466" t="s">
        <v>204</v>
      </c>
      <c r="B29" s="467"/>
      <c r="C29" s="467"/>
      <c r="D29" s="467"/>
      <c r="E29" s="467"/>
      <c r="F29" s="467"/>
      <c r="G29" s="467"/>
      <c r="H29" s="467"/>
      <c r="I29" s="467"/>
      <c r="J29" s="467"/>
      <c r="K29" s="467"/>
      <c r="L29" s="467"/>
      <c r="M29" s="467"/>
      <c r="N29" s="467"/>
      <c r="O29" s="467"/>
      <c r="P29" s="630">
        <v>2</v>
      </c>
      <c r="Q29" s="630"/>
      <c r="R29" s="469" t="s">
        <v>197</v>
      </c>
      <c r="S29" s="469"/>
      <c r="T29" s="469"/>
      <c r="U29" s="469"/>
      <c r="V29" s="469"/>
      <c r="W29" s="469"/>
      <c r="X29" s="469"/>
      <c r="Y29" s="469"/>
      <c r="Z29" s="469"/>
      <c r="AA29" s="470"/>
      <c r="AM29" s="91" t="s">
        <v>313</v>
      </c>
    </row>
    <row r="30" spans="1:72" ht="16.5" customHeight="1" thickBot="1" x14ac:dyDescent="0.45">
      <c r="A30" s="486" t="s">
        <v>375</v>
      </c>
      <c r="B30" s="487"/>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8"/>
    </row>
    <row r="31" spans="1:72" ht="10.5" customHeight="1" thickBot="1" x14ac:dyDescent="0.4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W31" s="59">
        <f>COUNTIF($AW$26:$AW$28,AS25)</f>
        <v>0</v>
      </c>
      <c r="AX31" s="59">
        <f>COUNTIF($AX$26:$AX$28,AS25)</f>
        <v>0</v>
      </c>
      <c r="AY31" s="59">
        <f>COUNTIF($AY$26:$AY$28,AS25)</f>
        <v>0</v>
      </c>
      <c r="AZ31" s="59">
        <f>COUNTIF($AZ$26:$AZ$28,AS25)</f>
        <v>0</v>
      </c>
      <c r="BA31" s="59">
        <f>COUNTIF($BA$26:$BA$28,AS25)</f>
        <v>0</v>
      </c>
      <c r="BB31" s="59">
        <f>COUNTIF($BB$26:$BB$28,AS25)</f>
        <v>0</v>
      </c>
      <c r="BC31" s="59">
        <f>COUNTIF($BC$26:$BC$28,AS25)</f>
        <v>0</v>
      </c>
      <c r="BD31" s="59">
        <f>COUNTIF($BD$26:$BD$28,AS25)</f>
        <v>1</v>
      </c>
      <c r="BE31" s="59">
        <f>COUNTIF($BE$26:$BE$28,AS25)</f>
        <v>0</v>
      </c>
      <c r="BF31" s="59">
        <f>COUNTIF($BF$26:$BF$28,AS25)</f>
        <v>0</v>
      </c>
      <c r="BG31" s="59">
        <f>COUNTIF($BG$26:$BG$28,AS25)</f>
        <v>0</v>
      </c>
      <c r="BH31" s="59">
        <f>COUNTIF($BH$26:$BH$28,AS25)</f>
        <v>0</v>
      </c>
      <c r="BI31" s="59">
        <f>COUNTIF($BI$26:$BI$28,AS25)</f>
        <v>0</v>
      </c>
      <c r="BJ31" s="59">
        <f>COUNTIF($BJ$26:$BJ$28,AS25)</f>
        <v>0</v>
      </c>
      <c r="BK31" s="59">
        <f>COUNTIF($BK$26:$BK$28,AS25)</f>
        <v>0</v>
      </c>
      <c r="BL31" s="59">
        <f>COUNTIF($BL$26:$BL$28,AS25)</f>
        <v>0</v>
      </c>
      <c r="BM31" s="59">
        <f>COUNTIF($BM$26:$BM$28,AS25)</f>
        <v>0</v>
      </c>
      <c r="BN31" s="59">
        <f>COUNTIF($BN$26:$BN$28,AS25)</f>
        <v>0</v>
      </c>
      <c r="BO31" s="59">
        <f>COUNTIF($BO$26:$BO$28,AS25)</f>
        <v>0</v>
      </c>
      <c r="BP31" s="59">
        <f>COUNTIF($BP$26:$BP$28,AS25)</f>
        <v>0</v>
      </c>
      <c r="BQ31" s="59">
        <f>COUNTIF($BQ$26:$BQ$28,AS25)</f>
        <v>0</v>
      </c>
      <c r="BR31" s="59">
        <f>COUNTIF($BR$26:$BR$28,AS25)</f>
        <v>0</v>
      </c>
      <c r="BS31" s="59">
        <f>COUNTIF($BS$26:$BS$28,AS25)</f>
        <v>0</v>
      </c>
      <c r="BT31" s="59">
        <f>COUNTIF(BT26:BT28,AS25)</f>
        <v>0</v>
      </c>
    </row>
    <row r="32" spans="1:72" ht="37.5" customHeight="1" thickBot="1" x14ac:dyDescent="0.45">
      <c r="A32" s="525" t="s">
        <v>374</v>
      </c>
      <c r="B32" s="526"/>
      <c r="C32" s="526"/>
      <c r="D32" s="526"/>
      <c r="E32" s="526"/>
      <c r="F32" s="631" t="s">
        <v>389</v>
      </c>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3"/>
      <c r="AO32" s="121"/>
      <c r="AP32" s="122"/>
      <c r="AQ32" s="122"/>
      <c r="AR32" s="122"/>
      <c r="AS32" s="122"/>
      <c r="AT32" s="122"/>
      <c r="AU32" s="123"/>
      <c r="AW32" s="59">
        <f>COUNTIF($AW$26:$AW$28,AS26)</f>
        <v>1</v>
      </c>
      <c r="AX32" s="59">
        <f t="shared" ref="AX32:AX34" si="8">COUNTIF($AX$26:$AX$28,AS26)</f>
        <v>0</v>
      </c>
      <c r="AY32" s="59">
        <f t="shared" ref="AY32:AY34" si="9">COUNTIF($AY$26:$AY$28,AS26)</f>
        <v>0</v>
      </c>
      <c r="AZ32" s="59">
        <f t="shared" ref="AZ32:AZ34" si="10">COUNTIF($AZ$26:$AZ$28,AS26)</f>
        <v>0</v>
      </c>
      <c r="BA32" s="59">
        <f t="shared" ref="BA32:BA34" si="11">COUNTIF($BA$26:$BA$28,AS26)</f>
        <v>0</v>
      </c>
      <c r="BB32" s="59">
        <f t="shared" ref="BB32:BB34" si="12">COUNTIF($BB$26:$BB$28,AS26)</f>
        <v>0</v>
      </c>
      <c r="BC32" s="59">
        <f t="shared" ref="BC32:BC34" si="13">COUNTIF($BC$26:$BC$28,AS26)</f>
        <v>0</v>
      </c>
      <c r="BD32" s="59">
        <f t="shared" ref="BD32:BD34" si="14">COUNTIF($BD$26:$BD$28,AS26)</f>
        <v>0</v>
      </c>
      <c r="BE32" s="59">
        <f t="shared" ref="BE32:BE34" si="15">COUNTIF($BE$26:$BE$28,AS26)</f>
        <v>0</v>
      </c>
      <c r="BF32" s="59">
        <f t="shared" ref="BF32:BF34" si="16">COUNTIF($BF$26:$BF$28,AS26)</f>
        <v>0</v>
      </c>
      <c r="BG32" s="59">
        <f t="shared" ref="BG32:BG34" si="17">COUNTIF($BG$26:$BG$28,AS26)</f>
        <v>0</v>
      </c>
      <c r="BH32" s="59">
        <f t="shared" ref="BH32:BH34" si="18">COUNTIF($BH$26:$BH$28,AS26)</f>
        <v>0</v>
      </c>
      <c r="BI32" s="59">
        <f t="shared" ref="BI32:BI34" si="19">COUNTIF($BI$26:$BI$28,AS26)</f>
        <v>1</v>
      </c>
      <c r="BJ32" s="59">
        <f t="shared" ref="BJ32:BJ34" si="20">COUNTIF($BJ$26:$BJ$28,AS26)</f>
        <v>0</v>
      </c>
      <c r="BK32" s="59">
        <f t="shared" ref="BK32:BK34" si="21">COUNTIF($BK$26:$BK$28,AS26)</f>
        <v>0</v>
      </c>
      <c r="BL32" s="59">
        <f t="shared" ref="BL32:BL34" si="22">COUNTIF($BL$26:$BL$28,AS26)</f>
        <v>0</v>
      </c>
      <c r="BM32" s="59">
        <f t="shared" ref="BM32:BM34" si="23">COUNTIF($BM$26:$BM$28,AS26)</f>
        <v>0</v>
      </c>
      <c r="BN32" s="59">
        <f t="shared" ref="BN32:BN34" si="24">COUNTIF($BN$26:$BN$28,AS26)</f>
        <v>0</v>
      </c>
      <c r="BO32" s="59">
        <f t="shared" ref="BO32:BO34" si="25">COUNTIF($BO$26:$BO$28,AS26)</f>
        <v>0</v>
      </c>
      <c r="BP32" s="59">
        <f t="shared" ref="BP32:BP34" si="26">COUNTIF($BP$26:$BP$28,AS26)</f>
        <v>0</v>
      </c>
      <c r="BQ32" s="59">
        <f t="shared" ref="BQ32:BQ34" si="27">COUNTIF($BQ$26:$BQ$28,AS26)</f>
        <v>0</v>
      </c>
      <c r="BR32" s="59">
        <f t="shared" ref="BR32:BR34" si="28">COUNTIF($BR$26:$BR$28,AS26)</f>
        <v>0</v>
      </c>
      <c r="BS32" s="59">
        <f t="shared" ref="BS32:BS34" si="29">COUNTIF($BS$26:$BS$28,AS26)</f>
        <v>0</v>
      </c>
      <c r="BT32" s="59">
        <f t="shared" ref="BT32:BT34" si="30">COUNTIF(BT27:BT29,AS26)</f>
        <v>0</v>
      </c>
    </row>
    <row r="33" spans="41:72" x14ac:dyDescent="0.4">
      <c r="AO33" s="124" t="s">
        <v>387</v>
      </c>
      <c r="AU33" s="27"/>
      <c r="AW33" s="59">
        <f>COUNTIF($AW$26:$AW$28,AS27)</f>
        <v>1</v>
      </c>
      <c r="AX33" s="59">
        <f t="shared" si="8"/>
        <v>0</v>
      </c>
      <c r="AY33" s="59">
        <f t="shared" si="9"/>
        <v>0</v>
      </c>
      <c r="AZ33" s="59">
        <f t="shared" si="10"/>
        <v>0</v>
      </c>
      <c r="BA33" s="59">
        <f t="shared" si="11"/>
        <v>0</v>
      </c>
      <c r="BB33" s="59">
        <f t="shared" si="12"/>
        <v>0</v>
      </c>
      <c r="BC33" s="59">
        <f t="shared" si="13"/>
        <v>0</v>
      </c>
      <c r="BD33" s="59">
        <f t="shared" si="14"/>
        <v>0</v>
      </c>
      <c r="BE33" s="59">
        <f t="shared" si="15"/>
        <v>0</v>
      </c>
      <c r="BF33" s="59">
        <f t="shared" si="16"/>
        <v>0</v>
      </c>
      <c r="BG33" s="59">
        <f t="shared" si="17"/>
        <v>0</v>
      </c>
      <c r="BH33" s="59">
        <f t="shared" si="18"/>
        <v>0</v>
      </c>
      <c r="BI33" s="59">
        <f t="shared" si="19"/>
        <v>0</v>
      </c>
      <c r="BJ33" s="59">
        <f t="shared" si="20"/>
        <v>0</v>
      </c>
      <c r="BK33" s="59">
        <f t="shared" si="21"/>
        <v>0</v>
      </c>
      <c r="BL33" s="59">
        <f t="shared" si="22"/>
        <v>0</v>
      </c>
      <c r="BM33" s="59">
        <f t="shared" si="23"/>
        <v>0</v>
      </c>
      <c r="BN33" s="59">
        <f t="shared" si="24"/>
        <v>0</v>
      </c>
      <c r="BO33" s="59">
        <f t="shared" si="25"/>
        <v>0</v>
      </c>
      <c r="BP33" s="59">
        <f t="shared" si="26"/>
        <v>0</v>
      </c>
      <c r="BQ33" s="59">
        <f t="shared" si="27"/>
        <v>0</v>
      </c>
      <c r="BR33" s="59">
        <f t="shared" si="28"/>
        <v>0</v>
      </c>
      <c r="BS33" s="59">
        <f t="shared" si="29"/>
        <v>0</v>
      </c>
      <c r="BT33" s="59">
        <f t="shared" si="30"/>
        <v>0</v>
      </c>
    </row>
    <row r="34" spans="41:72" ht="19.5" thickBot="1" x14ac:dyDescent="0.45">
      <c r="AO34" s="124" t="s">
        <v>389</v>
      </c>
      <c r="AU34" s="27"/>
      <c r="AW34" s="60">
        <f>COUNTIF($AW$26:$AW$28,AS28)</f>
        <v>0</v>
      </c>
      <c r="AX34" s="60">
        <f t="shared" si="8"/>
        <v>0</v>
      </c>
      <c r="AY34" s="60">
        <f t="shared" si="9"/>
        <v>0</v>
      </c>
      <c r="AZ34" s="60">
        <f t="shared" si="10"/>
        <v>0</v>
      </c>
      <c r="BA34" s="60">
        <f t="shared" si="11"/>
        <v>0</v>
      </c>
      <c r="BB34" s="60">
        <f t="shared" si="12"/>
        <v>0</v>
      </c>
      <c r="BC34" s="59">
        <f t="shared" si="13"/>
        <v>0</v>
      </c>
      <c r="BD34" s="59">
        <f t="shared" si="14"/>
        <v>0</v>
      </c>
      <c r="BE34" s="59">
        <f t="shared" si="15"/>
        <v>0</v>
      </c>
      <c r="BF34" s="59">
        <f t="shared" si="16"/>
        <v>0</v>
      </c>
      <c r="BG34" s="59">
        <f t="shared" si="17"/>
        <v>0</v>
      </c>
      <c r="BH34" s="59">
        <f t="shared" si="18"/>
        <v>0</v>
      </c>
      <c r="BI34" s="59">
        <f t="shared" si="19"/>
        <v>0</v>
      </c>
      <c r="BJ34" s="59">
        <f t="shared" si="20"/>
        <v>0</v>
      </c>
      <c r="BK34" s="59">
        <f t="shared" si="21"/>
        <v>0</v>
      </c>
      <c r="BL34" s="59">
        <f t="shared" si="22"/>
        <v>0</v>
      </c>
      <c r="BM34" s="59">
        <f t="shared" si="23"/>
        <v>0</v>
      </c>
      <c r="BN34" s="59">
        <f t="shared" si="24"/>
        <v>0</v>
      </c>
      <c r="BO34" s="59">
        <f t="shared" si="25"/>
        <v>0</v>
      </c>
      <c r="BP34" s="59">
        <f t="shared" si="26"/>
        <v>0</v>
      </c>
      <c r="BQ34" s="59">
        <f t="shared" si="27"/>
        <v>0</v>
      </c>
      <c r="BR34" s="59">
        <f t="shared" si="28"/>
        <v>0</v>
      </c>
      <c r="BS34" s="59">
        <f t="shared" si="29"/>
        <v>0</v>
      </c>
      <c r="BT34" s="59">
        <f t="shared" si="30"/>
        <v>0</v>
      </c>
    </row>
    <row r="35" spans="41:72" ht="19.5" thickBot="1" x14ac:dyDescent="0.45">
      <c r="AO35" s="125" t="s">
        <v>390</v>
      </c>
      <c r="AP35" s="29"/>
      <c r="AQ35" s="29"/>
      <c r="AR35" s="29"/>
      <c r="AS35" s="29"/>
      <c r="AT35" s="29"/>
      <c r="AU35" s="30"/>
      <c r="AW35" s="61">
        <f>SUM(AW31:AW34)</f>
        <v>2</v>
      </c>
      <c r="AX35" s="62">
        <f t="shared" ref="AX35:BH35" si="31">SUM(AX31:AX34)</f>
        <v>0</v>
      </c>
      <c r="AY35" s="62">
        <f t="shared" si="31"/>
        <v>0</v>
      </c>
      <c r="AZ35" s="62">
        <f t="shared" si="31"/>
        <v>0</v>
      </c>
      <c r="BA35" s="62">
        <f t="shared" si="31"/>
        <v>0</v>
      </c>
      <c r="BB35" s="63">
        <f t="shared" si="31"/>
        <v>0</v>
      </c>
      <c r="BC35" s="62">
        <f t="shared" si="31"/>
        <v>0</v>
      </c>
      <c r="BD35" s="62">
        <f t="shared" si="31"/>
        <v>1</v>
      </c>
      <c r="BE35" s="62">
        <f t="shared" si="31"/>
        <v>0</v>
      </c>
      <c r="BF35" s="62">
        <f t="shared" si="31"/>
        <v>0</v>
      </c>
      <c r="BG35" s="62">
        <f t="shared" si="31"/>
        <v>0</v>
      </c>
      <c r="BH35" s="64">
        <f t="shared" si="31"/>
        <v>0</v>
      </c>
      <c r="BI35" s="61">
        <f>SUM(BI31:BI34)</f>
        <v>1</v>
      </c>
      <c r="BJ35" s="62">
        <f t="shared" ref="BJ35:BT35" si="32">SUM(BJ31:BJ34)</f>
        <v>0</v>
      </c>
      <c r="BK35" s="62">
        <f t="shared" si="32"/>
        <v>0</v>
      </c>
      <c r="BL35" s="62">
        <f t="shared" si="32"/>
        <v>0</v>
      </c>
      <c r="BM35" s="62">
        <f t="shared" si="32"/>
        <v>0</v>
      </c>
      <c r="BN35" s="63">
        <f t="shared" si="32"/>
        <v>0</v>
      </c>
      <c r="BO35" s="62">
        <f t="shared" si="32"/>
        <v>0</v>
      </c>
      <c r="BP35" s="62">
        <f t="shared" si="32"/>
        <v>0</v>
      </c>
      <c r="BQ35" s="62">
        <f t="shared" si="32"/>
        <v>0</v>
      </c>
      <c r="BR35" s="62">
        <f t="shared" si="32"/>
        <v>0</v>
      </c>
      <c r="BS35" s="62">
        <f t="shared" si="32"/>
        <v>0</v>
      </c>
      <c r="BT35" s="64">
        <f t="shared" si="32"/>
        <v>0</v>
      </c>
    </row>
    <row r="36" spans="41:72" x14ac:dyDescent="0.4">
      <c r="AW36" s="65">
        <f>IF(AW35&gt;1,1,"")</f>
        <v>1</v>
      </c>
      <c r="AX36" s="65" t="str">
        <f t="shared" ref="AX36:BD36" si="33">IF(AX35&gt;1,1,"")</f>
        <v/>
      </c>
      <c r="AY36" s="65" t="str">
        <f t="shared" si="33"/>
        <v/>
      </c>
      <c r="AZ36" s="65" t="str">
        <f t="shared" si="33"/>
        <v/>
      </c>
      <c r="BA36" s="65" t="str">
        <f t="shared" si="33"/>
        <v/>
      </c>
      <c r="BB36" s="65" t="str">
        <f t="shared" si="33"/>
        <v/>
      </c>
      <c r="BC36" s="65" t="str">
        <f t="shared" si="33"/>
        <v/>
      </c>
      <c r="BD36" s="65" t="str">
        <f t="shared" si="33"/>
        <v/>
      </c>
      <c r="BE36" s="65" t="str">
        <f>IF(BE35&gt;1,1,"")</f>
        <v/>
      </c>
      <c r="BF36" s="65" t="str">
        <f t="shared" ref="BF36:BH36" si="34">IF(BF35&gt;1,1,"")</f>
        <v/>
      </c>
      <c r="BG36" s="65" t="str">
        <f t="shared" si="34"/>
        <v/>
      </c>
      <c r="BH36" s="65" t="str">
        <f t="shared" si="34"/>
        <v/>
      </c>
      <c r="BI36" s="65" t="str">
        <f>IF(BI35&gt;1,1,"")</f>
        <v/>
      </c>
      <c r="BJ36" s="65" t="str">
        <f t="shared" ref="BJ36:BP36" si="35">IF(BJ35&gt;1,1,"")</f>
        <v/>
      </c>
      <c r="BK36" s="65" t="str">
        <f t="shared" si="35"/>
        <v/>
      </c>
      <c r="BL36" s="65" t="str">
        <f t="shared" si="35"/>
        <v/>
      </c>
      <c r="BM36" s="65" t="str">
        <f t="shared" si="35"/>
        <v/>
      </c>
      <c r="BN36" s="65" t="str">
        <f t="shared" si="35"/>
        <v/>
      </c>
      <c r="BO36" s="65" t="str">
        <f t="shared" si="35"/>
        <v/>
      </c>
      <c r="BP36" s="65" t="str">
        <f t="shared" si="35"/>
        <v/>
      </c>
      <c r="BQ36" s="65" t="str">
        <f>IF(BQ35&gt;1,1,"")</f>
        <v/>
      </c>
      <c r="BR36" s="65" t="str">
        <f t="shared" ref="BR36:BT36" si="36">IF(BR35&gt;1,1,"")</f>
        <v/>
      </c>
      <c r="BS36" s="65" t="str">
        <f t="shared" si="36"/>
        <v/>
      </c>
      <c r="BT36" s="65" t="str">
        <f t="shared" si="36"/>
        <v/>
      </c>
    </row>
  </sheetData>
  <mergeCells count="108">
    <mergeCell ref="A1:AI1"/>
    <mergeCell ref="A2:AI2"/>
    <mergeCell ref="AM2:AM5"/>
    <mergeCell ref="AC5:AI5"/>
    <mergeCell ref="A6:F6"/>
    <mergeCell ref="G6:AA6"/>
    <mergeCell ref="X8:Y8"/>
    <mergeCell ref="A9:F11"/>
    <mergeCell ref="I9:K9"/>
    <mergeCell ref="M9:P9"/>
    <mergeCell ref="G10:AA11"/>
    <mergeCell ref="A7:F7"/>
    <mergeCell ref="G7:AA7"/>
    <mergeCell ref="AC7:AI7"/>
    <mergeCell ref="AM7:AM9"/>
    <mergeCell ref="A8:F8"/>
    <mergeCell ref="G8:H8"/>
    <mergeCell ref="I8:J8"/>
    <mergeCell ref="L8:M8"/>
    <mergeCell ref="O8:P8"/>
    <mergeCell ref="R8:W8"/>
    <mergeCell ref="J12:N12"/>
    <mergeCell ref="P12:T12"/>
    <mergeCell ref="V12:Z12"/>
    <mergeCell ref="G13:I13"/>
    <mergeCell ref="J13:N13"/>
    <mergeCell ref="P13:T13"/>
    <mergeCell ref="V13:Z13"/>
    <mergeCell ref="A14:F15"/>
    <mergeCell ref="G14:I14"/>
    <mergeCell ref="J14:Z14"/>
    <mergeCell ref="G15:I15"/>
    <mergeCell ref="J15:Z15"/>
    <mergeCell ref="A12:F13"/>
    <mergeCell ref="G12:I12"/>
    <mergeCell ref="A16:F16"/>
    <mergeCell ref="G16:I16"/>
    <mergeCell ref="J16:P16"/>
    <mergeCell ref="Q16:AA16"/>
    <mergeCell ref="A17:F17"/>
    <mergeCell ref="G17:H17"/>
    <mergeCell ref="I17:O17"/>
    <mergeCell ref="Q17:R17"/>
    <mergeCell ref="S17:Y17"/>
    <mergeCell ref="A18:F19"/>
    <mergeCell ref="G18:I19"/>
    <mergeCell ref="J18:N19"/>
    <mergeCell ref="O18:AA18"/>
    <mergeCell ref="O19:Q19"/>
    <mergeCell ref="R19:AA19"/>
    <mergeCell ref="A21:AA21"/>
    <mergeCell ref="A22:AA22"/>
    <mergeCell ref="A23:K23"/>
    <mergeCell ref="L23:AA23"/>
    <mergeCell ref="A24:B24"/>
    <mergeCell ref="C24:E24"/>
    <mergeCell ref="F24:H24"/>
    <mergeCell ref="I24:J24"/>
    <mergeCell ref="K24:R24"/>
    <mergeCell ref="F27:H27"/>
    <mergeCell ref="I27:J27"/>
    <mergeCell ref="K27:R27"/>
    <mergeCell ref="S27:Y27"/>
    <mergeCell ref="A26:B26"/>
    <mergeCell ref="C26:E26"/>
    <mergeCell ref="F26:H26"/>
    <mergeCell ref="I26:J26"/>
    <mergeCell ref="K26:R26"/>
    <mergeCell ref="S24:Y24"/>
    <mergeCell ref="A25:B25"/>
    <mergeCell ref="C25:E25"/>
    <mergeCell ref="F25:H25"/>
    <mergeCell ref="I25:J25"/>
    <mergeCell ref="K25:R25"/>
    <mergeCell ref="S25:Y25"/>
    <mergeCell ref="AB25:AC25"/>
    <mergeCell ref="AE25:AF25"/>
    <mergeCell ref="AH25:AI28"/>
    <mergeCell ref="AM25:AM26"/>
    <mergeCell ref="S26:Y26"/>
    <mergeCell ref="AC15:AH16"/>
    <mergeCell ref="AC13:AH14"/>
    <mergeCell ref="AE28:AF28"/>
    <mergeCell ref="Z26:AA26"/>
    <mergeCell ref="AB26:AC26"/>
    <mergeCell ref="AE26:AF26"/>
    <mergeCell ref="Z24:AA24"/>
    <mergeCell ref="Z25:AA25"/>
    <mergeCell ref="AC24:AI24"/>
    <mergeCell ref="A29:O29"/>
    <mergeCell ref="P29:Q29"/>
    <mergeCell ref="R29:AA29"/>
    <mergeCell ref="A30:AA30"/>
    <mergeCell ref="A32:E32"/>
    <mergeCell ref="F32:AI32"/>
    <mergeCell ref="AB27:AC27"/>
    <mergeCell ref="AE27:AF27"/>
    <mergeCell ref="A28:B28"/>
    <mergeCell ref="C28:E28"/>
    <mergeCell ref="F28:H28"/>
    <mergeCell ref="I28:J28"/>
    <mergeCell ref="K28:R28"/>
    <mergeCell ref="S28:Y28"/>
    <mergeCell ref="Z28:AA28"/>
    <mergeCell ref="AB28:AC28"/>
    <mergeCell ref="A27:B27"/>
    <mergeCell ref="C27:E27"/>
    <mergeCell ref="Z27:AA27"/>
  </mergeCells>
  <phoneticPr fontId="1"/>
  <conditionalFormatting sqref="C25:J25">
    <cfRule type="expression" dxfId="8" priority="9">
      <formula>$AB$25="同じ時間"</formula>
    </cfRule>
  </conditionalFormatting>
  <conditionalFormatting sqref="C26:J26">
    <cfRule type="expression" dxfId="7" priority="8">
      <formula>$AB$26="同じ時間"</formula>
    </cfRule>
  </conditionalFormatting>
  <conditionalFormatting sqref="C27:J27">
    <cfRule type="expression" dxfId="6" priority="7">
      <formula>$AB$27="同じ時間"</formula>
    </cfRule>
  </conditionalFormatting>
  <conditionalFormatting sqref="C28:J28">
    <cfRule type="expression" dxfId="5" priority="6">
      <formula>$AB$28="同じ時間"</formula>
    </cfRule>
  </conditionalFormatting>
  <conditionalFormatting sqref="K25:R25">
    <cfRule type="expression" dxfId="4" priority="5">
      <formula>$AE$25="同じ講座"</formula>
    </cfRule>
  </conditionalFormatting>
  <conditionalFormatting sqref="K26:R26">
    <cfRule type="expression" dxfId="3" priority="4">
      <formula>$AE$26="同じ講座"</formula>
    </cfRule>
  </conditionalFormatting>
  <conditionalFormatting sqref="K27:R27">
    <cfRule type="expression" dxfId="2" priority="3">
      <formula>$AE$27="同じ講座"</formula>
    </cfRule>
  </conditionalFormatting>
  <conditionalFormatting sqref="K28:R28">
    <cfRule type="expression" dxfId="1" priority="2">
      <formula>$AE$28="同じ講座"</formula>
    </cfRule>
  </conditionalFormatting>
  <conditionalFormatting sqref="AH25:AI28">
    <cfRule type="expression" dxfId="0" priority="1">
      <formula>SUM($AW$36:$BT$36)&gt;0</formula>
    </cfRule>
  </conditionalFormatting>
  <dataValidations count="21">
    <dataValidation allowBlank="1" showInputMessage="1" showErrorMessage="1" prompt="住所には「北海道」は不要です。" sqref="G10:AA11" xr:uid="{FB8E8057-F963-49C3-8E6B-6430CE176183}"/>
    <dataValidation imeMode="halfAlpha" allowBlank="1" showInputMessage="1" showErrorMessage="1" prompt="ＰＣ等（パソコン、端末）か携帯電話のどちらかでも結構です。" sqref="J14:Z15" xr:uid="{05294553-FDD6-472A-8981-BC9FEEC7D691}"/>
    <dataValidation type="list" allowBlank="1" showInputMessage="1" showErrorMessage="1" prompt="単位制の卒業生や、過去に一部科目履修の経験がある方はＩＤを入力してください。" sqref="G16:I16" xr:uid="{6D62BD08-6DB2-482E-9D97-34103329EC64}">
      <formula1>"有,無,　"</formula1>
    </dataValidation>
    <dataValidation type="list" allowBlank="1" showInputMessage="1" showErrorMessage="1" prompt="通学方法を選択してください。自家用車・バイクの場合は通学申請の手続きが必要となります（後日連絡）。" sqref="I17:O17 S17:Y17" xr:uid="{08F914B1-48A5-4B23-9CF9-C7D1901DE669}">
      <formula1>"徒歩,自転車,自家用車,バイク,バス・ＪＲ等"</formula1>
    </dataValidation>
    <dataValidation type="list" allowBlank="1" showInputMessage="1" showErrorMessage="1" prompt="健康状態を選択してください。「その他」の場合は、下の特記事項欄に具体的な理由を記入してください。" sqref="G18:I19" xr:uid="{1964104F-DB35-4EDB-A0C5-35DDEC60000C}">
      <formula1>"　,良好,その他"</formula1>
    </dataValidation>
    <dataValidation type="list" allowBlank="1" showInputMessage="1" showErrorMessage="1" prompt="受講希望の講座名を選択してください" sqref="K25:R25" xr:uid="{DFC8C1D4-3591-4C7E-BFBD-AA0DE4B57CFB}">
      <formula1>INDIRECT($C25&amp;$F25&amp;$I25)</formula1>
    </dataValidation>
    <dataValidation type="list" allowBlank="1" showInputMessage="1" showErrorMessage="1" prompt="従業の時間を選択してください" sqref="I25:J25" xr:uid="{695B9094-4C7C-4C24-866C-FF430CD63663}">
      <formula1>"１校,２校,３校,４校,５校,６校"</formula1>
    </dataValidation>
    <dataValidation type="list" allowBlank="1" showInputMessage="1" showErrorMessage="1" prompt="授業の曜日を選択してください" sqref="F25:H25" xr:uid="{B6FEEC3B-8C2F-46F0-A2E9-62E3ED6A96D7}">
      <formula1>"月・木,火・金,水,金"</formula1>
    </dataValidation>
    <dataValidation type="list" allowBlank="1" showInputMessage="1" showErrorMessage="1" prompt="期間を選択してください" sqref="C25:E25" xr:uid="{EE978835-A515-455F-AB4B-066CC4AD0530}">
      <formula1>"前期,後期,通年"</formula1>
    </dataValidation>
    <dataValidation imeMode="fullKatakana" allowBlank="1" showInputMessage="1" showErrorMessage="1" sqref="G6:AA6" xr:uid="{34524808-27F8-4053-A761-586743B99BAC}"/>
    <dataValidation type="list" allowBlank="1" showInputMessage="1" showErrorMessage="1" prompt="「有→」の場合は、登下校や授業など学校生活全般に関わってくる傷病等や、配慮を要するものがあれば入力してください。（身体的な障かいや心疾患など）" sqref="O19:Q19" xr:uid="{ACF5F807-636A-44CA-BDEE-DCD4ADBA1466}">
      <formula1>"無,有　→"</formula1>
    </dataValidation>
    <dataValidation imeMode="halfAlpha" allowBlank="1" showInputMessage="1" showErrorMessage="1" sqref="I8:J8 I9:K9 O8:P8 X8:Y8 M9:P9 L8:M8" xr:uid="{E2117E97-34A6-4D3E-8620-6CC8AA33B164}"/>
    <dataValidation imeMode="fullAlpha" allowBlank="1" showInputMessage="1" showErrorMessage="1" sqref="Q16:AA16 J12:Z13" xr:uid="{CC5500B3-DFA7-406E-A7F4-F863BB2BB337}"/>
    <dataValidation type="list" allowBlank="1" showInputMessage="1" showErrorMessage="1" prompt="希望する講座数を選択してください" sqref="P29:Q29" xr:uid="{146BC91F-14FD-4478-BB96-A89F1EDEAED9}">
      <formula1>"１,２"</formula1>
    </dataValidation>
    <dataValidation type="list" allowBlank="1" showInputMessage="1" showErrorMessage="1" sqref="K26:K28" xr:uid="{A8E5FE6D-2992-4BAB-A4D5-7E697260C27D}">
      <formula1>INDIRECT($C26&amp;$F26&amp;$I26)</formula1>
    </dataValidation>
    <dataValidation type="list" allowBlank="1" showInputMessage="1" showErrorMessage="1" sqref="G20:K20" xr:uid="{3FBEA4A2-D125-4FF0-967B-B45C4385923F}">
      <formula1>"良好,ふつう"</formula1>
    </dataValidation>
    <dataValidation type="list" allowBlank="1" showInputMessage="1" showErrorMessage="1" sqref="I26:J28" xr:uid="{5BFA3957-9714-4DFB-B7D8-53F4B4DE77E9}">
      <formula1>"１校,２校,３校,４校,５校,６校"</formula1>
    </dataValidation>
    <dataValidation type="list" allowBlank="1" showInputMessage="1" showErrorMessage="1" sqref="F26:H28" xr:uid="{864CA022-3BA0-446B-9461-585749CE7380}">
      <formula1>"月・木,火・金,水,金"</formula1>
    </dataValidation>
    <dataValidation type="list" allowBlank="1" showInputMessage="1" showErrorMessage="1" sqref="C26:E28" xr:uid="{626CF2F6-B9A3-44F3-94B4-DC15B71F3F92}">
      <formula1>"前期,後期,通年"</formula1>
    </dataValidation>
    <dataValidation type="list" allowBlank="1" showInputMessage="1" showErrorMessage="1" sqref="G8:H8" xr:uid="{0257BB68-C141-47FB-BA17-2847ECC5B16C}">
      <formula1>"昭和,平成,　"</formula1>
    </dataValidation>
    <dataValidation type="list" showInputMessage="1" showErrorMessage="1" sqref="F32:AI32" xr:uid="{DBC91C1D-73ED-4F7D-A9AF-0CB5D40527EA}">
      <formula1>$AO$32:$AO$35</formula1>
    </dataValidation>
  </dataValidations>
  <pageMargins left="0.59055118110236227" right="0.59055118110236227" top="0.59055118110236227" bottom="0.59055118110236227" header="0" footer="0"/>
  <pageSetup paperSize="9" scale="97" orientation="portrait" r:id="rId1"/>
  <ignoredErrors>
    <ignoredError sqref="J12:J13 P12:T13 V12:Z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225</vt:i4>
      </vt:variant>
    </vt:vector>
  </HeadingPairs>
  <TitlesOfParts>
    <vt:vector size="234" baseType="lpstr">
      <vt:lpstr>㋐募集要項</vt:lpstr>
      <vt:lpstr>㋑募集要項</vt:lpstr>
      <vt:lpstr>㋒募集要項</vt:lpstr>
      <vt:lpstr>㋓講座展開表</vt:lpstr>
      <vt:lpstr>㋔講座内容</vt:lpstr>
      <vt:lpstr>申込書</vt:lpstr>
      <vt:lpstr>時間割</vt:lpstr>
      <vt:lpstr>一覧</vt:lpstr>
      <vt:lpstr> (記入例)</vt:lpstr>
      <vt:lpstr>' (記入例)'!Print_Area</vt:lpstr>
      <vt:lpstr>'㋐募集要項'!Print_Area</vt:lpstr>
      <vt:lpstr>'㋑募集要項'!Print_Area</vt:lpstr>
      <vt:lpstr>'㋓講座展開表'!Print_Area</vt:lpstr>
      <vt:lpstr>'㋔講座内容'!Print_Area</vt:lpstr>
      <vt:lpstr>時間割!Print_Area</vt:lpstr>
      <vt:lpstr>申込書!Print_Area</vt:lpstr>
      <vt:lpstr>'㋔講座内容'!Print_Titles</vt:lpstr>
      <vt:lpstr>' (記入例)'!後期＿火・金１校</vt:lpstr>
      <vt:lpstr>'㋑募集要項'!後期＿火・金１校</vt:lpstr>
      <vt:lpstr>後期＿火・金１校</vt:lpstr>
      <vt:lpstr>' (記入例)'!後期＿火・金２校</vt:lpstr>
      <vt:lpstr>'㋑募集要項'!後期＿火・金２校</vt:lpstr>
      <vt:lpstr>後期＿火・金２校</vt:lpstr>
      <vt:lpstr>' (記入例)'!後期＿火・金３校</vt:lpstr>
      <vt:lpstr>'㋑募集要項'!後期＿火・金３校</vt:lpstr>
      <vt:lpstr>後期＿火・金３校</vt:lpstr>
      <vt:lpstr>' (記入例)'!後期＿火・金５校</vt:lpstr>
      <vt:lpstr>'㋑募集要項'!後期＿火・金５校</vt:lpstr>
      <vt:lpstr>後期＿火・金５校</vt:lpstr>
      <vt:lpstr>' (記入例)'!後期＿火・金６校</vt:lpstr>
      <vt:lpstr>'㋑募集要項'!後期＿火・金６校</vt:lpstr>
      <vt:lpstr>後期＿火・金６校</vt:lpstr>
      <vt:lpstr>' (記入例)'!後期＿月・木１校</vt:lpstr>
      <vt:lpstr>'㋑募集要項'!後期＿月・木１校</vt:lpstr>
      <vt:lpstr>後期＿月・木１校</vt:lpstr>
      <vt:lpstr>' (記入例)'!後期＿月・木２校</vt:lpstr>
      <vt:lpstr>'㋑募集要項'!後期＿月・木２校</vt:lpstr>
      <vt:lpstr>後期＿月・木２校</vt:lpstr>
      <vt:lpstr>' (記入例)'!後期＿月・木３校</vt:lpstr>
      <vt:lpstr>'㋑募集要項'!後期＿月・木３校</vt:lpstr>
      <vt:lpstr>後期＿月・木３校</vt:lpstr>
      <vt:lpstr>' (記入例)'!後期＿月・木４校</vt:lpstr>
      <vt:lpstr>'㋑募集要項'!後期＿月・木４校</vt:lpstr>
      <vt:lpstr>後期＿月・木４校</vt:lpstr>
      <vt:lpstr>' (記入例)'!後期＿月・木５校</vt:lpstr>
      <vt:lpstr>'㋑募集要項'!後期＿月・木５校</vt:lpstr>
      <vt:lpstr>後期＿月・木５校</vt:lpstr>
      <vt:lpstr>' (記入例)'!後期＿月・木６校</vt:lpstr>
      <vt:lpstr>'㋑募集要項'!後期＿月・木６校</vt:lpstr>
      <vt:lpstr>後期＿月・木６校</vt:lpstr>
      <vt:lpstr>後期火・金１校</vt:lpstr>
      <vt:lpstr>後期火・金１校コード</vt:lpstr>
      <vt:lpstr>後期火・金２校</vt:lpstr>
      <vt:lpstr>後期火・金２校コード</vt:lpstr>
      <vt:lpstr>後期火・金３校</vt:lpstr>
      <vt:lpstr>後期火・金３校コード</vt:lpstr>
      <vt:lpstr>' (記入例)'!後期火・金４校</vt:lpstr>
      <vt:lpstr>'㋑募集要項'!後期火・金４校</vt:lpstr>
      <vt:lpstr>後期火・金４校</vt:lpstr>
      <vt:lpstr>' (記入例)'!後期火・金４校コード</vt:lpstr>
      <vt:lpstr>'㋑募集要項'!後期火・金４校コード</vt:lpstr>
      <vt:lpstr>後期火・金４校コード</vt:lpstr>
      <vt:lpstr>後期火・金５校</vt:lpstr>
      <vt:lpstr>後期火・金５校コード</vt:lpstr>
      <vt:lpstr>後期火・金６校</vt:lpstr>
      <vt:lpstr>後期火・金６校コード</vt:lpstr>
      <vt:lpstr>後期金1校</vt:lpstr>
      <vt:lpstr>後期金2校</vt:lpstr>
      <vt:lpstr>後期金3校</vt:lpstr>
      <vt:lpstr>後期金4校</vt:lpstr>
      <vt:lpstr>後期金5校</vt:lpstr>
      <vt:lpstr>後期金6校</vt:lpstr>
      <vt:lpstr>後期月・木１校</vt:lpstr>
      <vt:lpstr>後期月・木１校コード</vt:lpstr>
      <vt:lpstr>後期月・木２校</vt:lpstr>
      <vt:lpstr>後期月・木２校コード</vt:lpstr>
      <vt:lpstr>後期月・木３校</vt:lpstr>
      <vt:lpstr>後期月・木３校コード</vt:lpstr>
      <vt:lpstr>後期月・木４校</vt:lpstr>
      <vt:lpstr>後期月・木４校コード</vt:lpstr>
      <vt:lpstr>後期月・木５校</vt:lpstr>
      <vt:lpstr>後期月・木５校コード</vt:lpstr>
      <vt:lpstr>後期月・木６校</vt:lpstr>
      <vt:lpstr>後期月・木６校コード</vt:lpstr>
      <vt:lpstr>後期水1校</vt:lpstr>
      <vt:lpstr>後期水2校</vt:lpstr>
      <vt:lpstr>後期水3校</vt:lpstr>
      <vt:lpstr>後期水4校</vt:lpstr>
      <vt:lpstr>後期水5校</vt:lpstr>
      <vt:lpstr>後期水6校</vt:lpstr>
      <vt:lpstr>' (記入例)'!前期＿火・金１校</vt:lpstr>
      <vt:lpstr>'㋑募集要項'!前期＿火・金１校</vt:lpstr>
      <vt:lpstr>前期＿火・金１校</vt:lpstr>
      <vt:lpstr>' (記入例)'!前期＿火・金２校</vt:lpstr>
      <vt:lpstr>'㋑募集要項'!前期＿火・金２校</vt:lpstr>
      <vt:lpstr>前期＿火・金２校</vt:lpstr>
      <vt:lpstr>' (記入例)'!前期＿火・金３校</vt:lpstr>
      <vt:lpstr>'㋑募集要項'!前期＿火・金３校</vt:lpstr>
      <vt:lpstr>前期＿火・金３校</vt:lpstr>
      <vt:lpstr>' (記入例)'!前期＿火・金５校</vt:lpstr>
      <vt:lpstr>'㋑募集要項'!前期＿火・金５校</vt:lpstr>
      <vt:lpstr>前期＿火・金５校</vt:lpstr>
      <vt:lpstr>' (記入例)'!前期＿火・金６校</vt:lpstr>
      <vt:lpstr>'㋑募集要項'!前期＿火・金６校</vt:lpstr>
      <vt:lpstr>前期＿火・金６校</vt:lpstr>
      <vt:lpstr>' (記入例)'!前期＿月・木１校</vt:lpstr>
      <vt:lpstr>'㋑募集要項'!前期＿月・木１校</vt:lpstr>
      <vt:lpstr>前期＿月・木１校</vt:lpstr>
      <vt:lpstr>' (記入例)'!前期＿月・木２校</vt:lpstr>
      <vt:lpstr>'㋑募集要項'!前期＿月・木２校</vt:lpstr>
      <vt:lpstr>前期＿月・木２校</vt:lpstr>
      <vt:lpstr>' (記入例)'!前期＿月・木３校</vt:lpstr>
      <vt:lpstr>'㋑募集要項'!前期＿月・木３校</vt:lpstr>
      <vt:lpstr>前期＿月・木３校</vt:lpstr>
      <vt:lpstr>' (記入例)'!前期＿月・木４校</vt:lpstr>
      <vt:lpstr>'㋑募集要項'!前期＿月・木４校</vt:lpstr>
      <vt:lpstr>前期＿月・木４校</vt:lpstr>
      <vt:lpstr>' (記入例)'!前期＿月・木５校</vt:lpstr>
      <vt:lpstr>'㋑募集要項'!前期＿月・木５校</vt:lpstr>
      <vt:lpstr>前期＿月・木５校</vt:lpstr>
      <vt:lpstr>' (記入例)'!前期＿月・木６校</vt:lpstr>
      <vt:lpstr>'㋑募集要項'!前期＿月・木６校</vt:lpstr>
      <vt:lpstr>前期＿月・木６校</vt:lpstr>
      <vt:lpstr>前期火・金１校</vt:lpstr>
      <vt:lpstr>前期火・金１校コード</vt:lpstr>
      <vt:lpstr>前期火・金２校</vt:lpstr>
      <vt:lpstr>前期火・金２校コード</vt:lpstr>
      <vt:lpstr>前期火・金３校</vt:lpstr>
      <vt:lpstr>前期火・金３校コード</vt:lpstr>
      <vt:lpstr>' (記入例)'!前期火・金４校</vt:lpstr>
      <vt:lpstr>'㋑募集要項'!前期火・金４校</vt:lpstr>
      <vt:lpstr>前期火・金４校</vt:lpstr>
      <vt:lpstr>' (記入例)'!前期火・金４校コード</vt:lpstr>
      <vt:lpstr>'㋑募集要項'!前期火・金４校コード</vt:lpstr>
      <vt:lpstr>前期火・金４校コード</vt:lpstr>
      <vt:lpstr>前期火・金５校</vt:lpstr>
      <vt:lpstr>前期火・金５校コード</vt:lpstr>
      <vt:lpstr>前期火・金６校</vt:lpstr>
      <vt:lpstr>前期火・金６校コード</vt:lpstr>
      <vt:lpstr>前期金1校</vt:lpstr>
      <vt:lpstr>前期金2校</vt:lpstr>
      <vt:lpstr>前期金3校</vt:lpstr>
      <vt:lpstr>前期金4校</vt:lpstr>
      <vt:lpstr>前期金5校</vt:lpstr>
      <vt:lpstr>前期金6校</vt:lpstr>
      <vt:lpstr>前期月・木１校</vt:lpstr>
      <vt:lpstr>前期月・木１校コード</vt:lpstr>
      <vt:lpstr>前期月・木２校</vt:lpstr>
      <vt:lpstr>前期月・木２校コード</vt:lpstr>
      <vt:lpstr>前期月・木３校</vt:lpstr>
      <vt:lpstr>前期月・木３校コード</vt:lpstr>
      <vt:lpstr>前期月・木４校</vt:lpstr>
      <vt:lpstr>前期月・木４校コード</vt:lpstr>
      <vt:lpstr>前期月・木５校</vt:lpstr>
      <vt:lpstr>前期月・木５校コード</vt:lpstr>
      <vt:lpstr>前期月・木６校</vt:lpstr>
      <vt:lpstr>前期月・木６校コード</vt:lpstr>
      <vt:lpstr>前期水1校</vt:lpstr>
      <vt:lpstr>前期水2校</vt:lpstr>
      <vt:lpstr>前期水3校</vt:lpstr>
      <vt:lpstr>前期水4校</vt:lpstr>
      <vt:lpstr>前期水5校</vt:lpstr>
      <vt:lpstr>前期水6校</vt:lpstr>
      <vt:lpstr>通年＿火・金２校</vt:lpstr>
      <vt:lpstr>通年＿火・金３校</vt:lpstr>
      <vt:lpstr>' (記入例)'!通年＿火・金４校</vt:lpstr>
      <vt:lpstr>'㋑募集要項'!通年＿火・金４校</vt:lpstr>
      <vt:lpstr>通年＿火・金４校</vt:lpstr>
      <vt:lpstr>通年＿金４校</vt:lpstr>
      <vt:lpstr>' (記入例)'!通年＿月・木１校</vt:lpstr>
      <vt:lpstr>'㋑募集要項'!通年＿月・木１校</vt:lpstr>
      <vt:lpstr>通年＿月・木１校</vt:lpstr>
      <vt:lpstr>' (記入例)'!通年＿月・木２校</vt:lpstr>
      <vt:lpstr>'㋑募集要項'!通年＿月・木２校</vt:lpstr>
      <vt:lpstr>通年＿月・木２校</vt:lpstr>
      <vt:lpstr>' (記入例)'!通年＿月・木３校</vt:lpstr>
      <vt:lpstr>'㋑募集要項'!通年＿月・木３校</vt:lpstr>
      <vt:lpstr>通年＿月・木３校</vt:lpstr>
      <vt:lpstr>' (記入例)'!通年＿月・木４校</vt:lpstr>
      <vt:lpstr>'㋑募集要項'!通年＿月・木４校</vt:lpstr>
      <vt:lpstr>通年＿月・木４校</vt:lpstr>
      <vt:lpstr>' (記入例)'!通年＿月・木５校</vt:lpstr>
      <vt:lpstr>'㋑募集要項'!通年＿月・木５校</vt:lpstr>
      <vt:lpstr>通年＿月・木５校</vt:lpstr>
      <vt:lpstr>通年＿水１校</vt:lpstr>
      <vt:lpstr>通年＿水２校</vt:lpstr>
      <vt:lpstr>' (記入例)'!通年＿水３校</vt:lpstr>
      <vt:lpstr>'㋑募集要項'!通年＿水３校</vt:lpstr>
      <vt:lpstr>通年＿水３校</vt:lpstr>
      <vt:lpstr>通年火・金１校</vt:lpstr>
      <vt:lpstr>通年火・金１校コード</vt:lpstr>
      <vt:lpstr>通年火・金２校</vt:lpstr>
      <vt:lpstr>通年火・金２校コード</vt:lpstr>
      <vt:lpstr>通年火・金３校</vt:lpstr>
      <vt:lpstr>通年火・金３校コード</vt:lpstr>
      <vt:lpstr>通年火・金４校</vt:lpstr>
      <vt:lpstr>通年火・金４校コード</vt:lpstr>
      <vt:lpstr>通年火・金５校</vt:lpstr>
      <vt:lpstr>通年火・金５校コード</vt:lpstr>
      <vt:lpstr>通年火・金６校</vt:lpstr>
      <vt:lpstr>通年火・金６校コード</vt:lpstr>
      <vt:lpstr>通年金１校</vt:lpstr>
      <vt:lpstr>通年金２校</vt:lpstr>
      <vt:lpstr>通年金３校</vt:lpstr>
      <vt:lpstr>通年金４校</vt:lpstr>
      <vt:lpstr>通年金４校コード</vt:lpstr>
      <vt:lpstr>通年金５校</vt:lpstr>
      <vt:lpstr>通年金６校</vt:lpstr>
      <vt:lpstr>通年月・木１校</vt:lpstr>
      <vt:lpstr>通年月・木１校コード</vt:lpstr>
      <vt:lpstr>通年月・木２校</vt:lpstr>
      <vt:lpstr>通年月・木２校コード</vt:lpstr>
      <vt:lpstr>通年月・木３校</vt:lpstr>
      <vt:lpstr>通年月・木３校コード</vt:lpstr>
      <vt:lpstr>通年月・木４校</vt:lpstr>
      <vt:lpstr>通年月・木４校コード</vt:lpstr>
      <vt:lpstr>通年月・木５校</vt:lpstr>
      <vt:lpstr>通年月・木５校コード</vt:lpstr>
      <vt:lpstr>' (記入例)'!通年月・木６校</vt:lpstr>
      <vt:lpstr>'㋑募集要項'!通年月・木６校</vt:lpstr>
      <vt:lpstr>通年月・木６校</vt:lpstr>
      <vt:lpstr>' (記入例)'!通年月・木６校コード</vt:lpstr>
      <vt:lpstr>'㋑募集要項'!通年月・木６校コード</vt:lpstr>
      <vt:lpstr>通年月・木６校コード</vt:lpstr>
      <vt:lpstr>通年水１校</vt:lpstr>
      <vt:lpstr>通年水１校コード</vt:lpstr>
      <vt:lpstr>通年水２校</vt:lpstr>
      <vt:lpstr>通年水２校コード</vt:lpstr>
      <vt:lpstr>' (記入例)'!通年水３校</vt:lpstr>
      <vt:lpstr>'㋑募集要項'!通年水３校</vt:lpstr>
      <vt:lpstr>通年水３校</vt:lpstr>
      <vt:lpstr>通年水４校</vt:lpstr>
      <vt:lpstr>通年水５校</vt:lpstr>
      <vt:lpstr>通年水６校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有朋_027</dc:creator>
  <cp:lastModifiedBy>有朋_027</cp:lastModifiedBy>
  <cp:lastPrinted>2026-01-22T00:12:41Z</cp:lastPrinted>
  <dcterms:created xsi:type="dcterms:W3CDTF">2024-12-23T00:24:26Z</dcterms:created>
  <dcterms:modified xsi:type="dcterms:W3CDTF">2026-02-06T05:33:40Z</dcterms:modified>
</cp:coreProperties>
</file>