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mc:AlternateContent xmlns:mc="http://schemas.openxmlformats.org/markup-compatibility/2006">
    <mc:Choice Requires="x15">
      <x15ac:absPath xmlns:x15ac="http://schemas.microsoft.com/office/spreadsheetml/2010/11/ac" url="\\LS500\Public\シンserver\home\iinkai\ItibuRisyu_g\令和７年度科目履修委員会\R8年度用要項\"/>
    </mc:Choice>
  </mc:AlternateContent>
  <xr:revisionPtr revIDLastSave="0" documentId="13_ncr:1_{2EE2AF82-AE9C-4CE3-A645-240716AF4040}" xr6:coauthVersionLast="47" xr6:coauthVersionMax="47" xr10:uidLastSave="{00000000-0000-0000-0000-000000000000}"/>
  <bookViews>
    <workbookView xWindow="-120" yWindow="-120" windowWidth="20730" windowHeight="11040" tabRatio="659" xr2:uid="{3A0A575A-217F-4D32-A254-2EB926A38A27}"/>
  </bookViews>
  <sheets>
    <sheet name="㋐募集要項" sheetId="5" r:id="rId1"/>
    <sheet name="㋑募集要項" sheetId="6" r:id="rId2"/>
    <sheet name="㋒募集要項" sheetId="8" r:id="rId3"/>
    <sheet name="㋓講座展開表" sheetId="10" r:id="rId4"/>
    <sheet name="㋔講座内容" sheetId="11" r:id="rId5"/>
    <sheet name="申込書" sheetId="1" r:id="rId6"/>
    <sheet name="時間割" sheetId="4" r:id="rId7"/>
    <sheet name="一覧" sheetId="3" state="hidden" r:id="rId8"/>
    <sheet name=" (記入例)" sheetId="7" state="hidden" r:id="rId9"/>
  </sheets>
  <definedNames>
    <definedName name="_xlnm._FilterDatabase" localSheetId="5" hidden="1">申込書!$AO$32:$AO$35</definedName>
    <definedName name="_xlnm.Print_Area" localSheetId="8">' (記入例)'!$A$1:$AK$32</definedName>
    <definedName name="_xlnm.Print_Area" localSheetId="0">'㋐募集要項'!$A$1:$AC$34</definedName>
    <definedName name="_xlnm.Print_Area" localSheetId="1">'㋑募集要項'!$A$1:$BJ$63</definedName>
    <definedName name="_xlnm.Print_Area" localSheetId="3">'㋓講座展開表'!$A$1:$AX$123</definedName>
    <definedName name="_xlnm.Print_Area" localSheetId="4">'㋔講座内容'!$A$1:$K$140</definedName>
    <definedName name="_xlnm.Print_Area" localSheetId="6">時間割!$A$1:$AD$50</definedName>
    <definedName name="_xlnm.Print_Area" localSheetId="5">申込書!$A$1:$AI$32</definedName>
    <definedName name="_xlnm.Print_Titles" localSheetId="4">'㋔講座内容'!$1:$10</definedName>
    <definedName name="後期＿火・金１校" localSheetId="8">テーブル7[[後期火・金１校]:[後期火・金１校コード]]</definedName>
    <definedName name="後期＿火・金１校" localSheetId="1">テーブル7[[後期火・金１校]:[後期火・金１校コード]]</definedName>
    <definedName name="後期＿火・金１校">テーブル7[[後期火・金１校]:[後期火・金１校コード]]</definedName>
    <definedName name="後期＿火・金２校" localSheetId="8">テーブル7[[後期火・金２校]:[後期火・金２校コード]]</definedName>
    <definedName name="後期＿火・金２校" localSheetId="1">テーブル7[[後期火・金２校]:[後期火・金２校コード]]</definedName>
    <definedName name="後期＿火・金２校">テーブル7[[後期火・金２校]:[後期火・金２校コード]]</definedName>
    <definedName name="後期＿火・金３校" localSheetId="8">テーブル7[[後期火・金３校]:[後期火・金３校コード]]</definedName>
    <definedName name="後期＿火・金３校" localSheetId="1">テーブル7[[後期火・金３校]:[後期火・金３校コード]]</definedName>
    <definedName name="後期＿火・金３校">テーブル7[[後期火・金３校]:[後期火・金３校コード]]</definedName>
    <definedName name="後期＿火・金５校" localSheetId="8">テーブル7[[後期火・金５校]:[後期火・金５校コード]]</definedName>
    <definedName name="後期＿火・金５校" localSheetId="1">テーブル7[[後期火・金５校]:[後期火・金５校コード]]</definedName>
    <definedName name="後期＿火・金５校">テーブル7[[後期火・金５校]:[後期火・金５校コード]]</definedName>
    <definedName name="後期＿火・金６校" localSheetId="8">テーブル7[[後期火・金６校]:[後期火・金６校コード]]</definedName>
    <definedName name="後期＿火・金６校" localSheetId="1">テーブル7[[後期火・金６校]:[後期火・金６校コード]]</definedName>
    <definedName name="後期＿火・金６校">テーブル7[[後期火・金６校]:[後期火・金６校コード]]</definedName>
    <definedName name="後期＿月・木１校" localSheetId="8">テーブル1[[後期月・木１校]:[後期月・木１校コード]]</definedName>
    <definedName name="後期＿月・木１校" localSheetId="1">テーブル1[[後期月・木１校]:[後期月・木１校コード]]</definedName>
    <definedName name="後期＿月・木１校">テーブル1[[後期月・木１校]:[後期月・木１校コード]]</definedName>
    <definedName name="後期＿月・木２校" localSheetId="8">テーブル1[[後期月・木２校]:[後期月・木２校コード]]</definedName>
    <definedName name="後期＿月・木２校" localSheetId="1">テーブル1[[後期月・木２校]:[後期月・木２校コード]]</definedName>
    <definedName name="後期＿月・木２校">テーブル1[[後期月・木２校]:[後期月・木２校コード]]</definedName>
    <definedName name="後期＿月・木３校" localSheetId="8">テーブル1[[後期月・木３校]:[後期月・木３校コード]]</definedName>
    <definedName name="後期＿月・木３校" localSheetId="1">テーブル1[[後期月・木３校]:[後期月・木３校コード]]</definedName>
    <definedName name="後期＿月・木３校">テーブル1[[後期月・木３校]:[後期月・木３校コード]]</definedName>
    <definedName name="後期＿月・木４校" localSheetId="8">テーブル1[[後期月・木４校]:[後期月・木４校コード]]</definedName>
    <definedName name="後期＿月・木４校" localSheetId="1">テーブル1[[後期月・木４校]:[後期月・木４校コード]]</definedName>
    <definedName name="後期＿月・木４校">テーブル1[[後期月・木４校]:[後期月・木４校コード]]</definedName>
    <definedName name="後期＿月・木５校" localSheetId="8">テーブル1[[後期月・木５校]:[後期月・木５校コード]]</definedName>
    <definedName name="後期＿月・木５校" localSheetId="1">テーブル1[[後期月・木５校]:[後期月・木５校コード]]</definedName>
    <definedName name="後期＿月・木５校">テーブル1[[後期月・木５校]:[後期月・木５校コード]]</definedName>
    <definedName name="後期＿月・木６校" localSheetId="8">テーブル1[[後期月・木６校]:[後期月・木６校コード]]</definedName>
    <definedName name="後期＿月・木６校" localSheetId="1">テーブル1[[後期月・木６校]:[後期月・木６校コード]]</definedName>
    <definedName name="後期＿月・木６校">テーブル1[[後期月・木６校]:[後期月・木６校コード]]</definedName>
    <definedName name="後期火・金１校">一覧!$B$35:$B$41</definedName>
    <definedName name="後期火・金１校コード">一覧!$C$35:$C$41</definedName>
    <definedName name="後期火・金２校">一覧!$D$35:$D$41</definedName>
    <definedName name="後期火・金２校コード">一覧!$E$35:$E$41</definedName>
    <definedName name="後期火・金３校">一覧!$F$35:$F$41</definedName>
    <definedName name="後期火・金３校コード">一覧!$G$35:$G$41</definedName>
    <definedName name="後期火・金４校" localSheetId="8">テーブル7[後期火・金４校]</definedName>
    <definedName name="後期火・金４校" localSheetId="1">テーブル7[後期火・金４校]</definedName>
    <definedName name="後期火・金４校">テーブル7[後期火・金４校]</definedName>
    <definedName name="後期火・金４校コード" localSheetId="8">テーブル7[後期火・金４校コード]</definedName>
    <definedName name="後期火・金４校コード" localSheetId="1">テーブル7[後期火・金４校コード]</definedName>
    <definedName name="後期火・金４校コード">テーブル7[後期火・金４校コード]</definedName>
    <definedName name="後期火・金５校">一覧!$J$35:$J$41</definedName>
    <definedName name="後期火・金５校コード">一覧!$K$35:$K$41</definedName>
    <definedName name="後期火・金６校">一覧!$L$35:$L$41</definedName>
    <definedName name="後期火・金６校コード">一覧!$M$35:$M$41</definedName>
    <definedName name="後期金1校">テーブル12[後期金1校]</definedName>
    <definedName name="後期金2校">テーブル12[後期金2校]</definedName>
    <definedName name="後期金3校">テーブル12[後期金3校]</definedName>
    <definedName name="後期金4校">テーブル12[後期金4校]</definedName>
    <definedName name="後期金5校">テーブル12[後期金5校]</definedName>
    <definedName name="後期金6校">テーブル12[後期金6校]</definedName>
    <definedName name="後期月・木１校">一覧!$B$25:$B$31</definedName>
    <definedName name="後期月・木１校コード">一覧!$C$25:$C$31</definedName>
    <definedName name="後期月・木２校">一覧!$D$25:$D$31</definedName>
    <definedName name="後期月・木２校コード">一覧!$E$25:$E$31</definedName>
    <definedName name="後期月・木３校">一覧!$F$25:$F$31</definedName>
    <definedName name="後期月・木３校コード">一覧!$G$25:$G$31</definedName>
    <definedName name="後期月・木４校">一覧!$H$25:$H$31</definedName>
    <definedName name="後期月・木４校コード">一覧!$I$25:$I$31</definedName>
    <definedName name="後期月・木５校">一覧!$J$25:$J$31</definedName>
    <definedName name="後期月・木５校コード">一覧!$K$25:$K$31</definedName>
    <definedName name="後期月・木６校">一覧!$L$25:$L$31</definedName>
    <definedName name="後期月・木６校コード">一覧!$M$25:$M$31</definedName>
    <definedName name="後期水1校">テーブル14[後期水1校]</definedName>
    <definedName name="後期水2校">テーブル14[後期水2校]</definedName>
    <definedName name="後期水3校">テーブル14[後期水3校]</definedName>
    <definedName name="後期水4校">テーブル14[後期水4校]</definedName>
    <definedName name="後期水5校">テーブル14[後期水5校]</definedName>
    <definedName name="後期水6校">テーブル14[後期水6校]</definedName>
    <definedName name="前期＿火・金１校" localSheetId="8">テーブル6[[前期火・金１校]:[前期火・金１校コード]]</definedName>
    <definedName name="前期＿火・金１校" localSheetId="1">テーブル6[[前期火・金１校]:[前期火・金１校コード]]</definedName>
    <definedName name="前期＿火・金１校">テーブル6[[前期火・金１校]:[前期火・金１校コード]]</definedName>
    <definedName name="前期＿火・金２校" localSheetId="8">テーブル6[[前期火・金２校]:[前期火・金２校コード]]</definedName>
    <definedName name="前期＿火・金２校" localSheetId="1">テーブル6[[前期火・金２校]:[前期火・金２校コード]]</definedName>
    <definedName name="前期＿火・金２校">テーブル6[[前期火・金２校]:[前期火・金２校コード]]</definedName>
    <definedName name="前期＿火・金３校" localSheetId="8">テーブル6[[前期火・金３校]:[前期火・金３校コード]]</definedName>
    <definedName name="前期＿火・金３校" localSheetId="1">テーブル6[[前期火・金３校]:[前期火・金３校コード]]</definedName>
    <definedName name="前期＿火・金３校">テーブル6[[前期火・金３校]:[前期火・金３校コード]]</definedName>
    <definedName name="前期＿火・金５校" localSheetId="8">テーブル6[[前期火・金５校]:[前期火・金５校コード]]</definedName>
    <definedName name="前期＿火・金５校" localSheetId="1">テーブル6[[前期火・金５校]:[前期火・金５校コード]]</definedName>
    <definedName name="前期＿火・金５校">テーブル6[[前期火・金５校]:[前期火・金５校コード]]</definedName>
    <definedName name="前期＿火・金６校" localSheetId="8">テーブル6[[前期火・金６校]:[前期火・金６校コード]]</definedName>
    <definedName name="前期＿火・金６校" localSheetId="1">テーブル6[[前期火・金６校]:[前期火・金６校コード]]</definedName>
    <definedName name="前期＿火・金６校">テーブル6[[前期火・金６校]:[前期火・金６校コード]]</definedName>
    <definedName name="前期＿月・木１校" localSheetId="8">テーブル5[[前期月・木１校]:[前期月・木１校コード]]</definedName>
    <definedName name="前期＿月・木１校" localSheetId="1">テーブル5[[前期月・木１校]:[前期月・木１校コード]]</definedName>
    <definedName name="前期＿月・木１校">テーブル5[[前期月・木１校]:[前期月・木１校コード]]</definedName>
    <definedName name="前期＿月・木２校" localSheetId="8">テーブル5[[前期月・木２校]:[前期月・木２校コード]]</definedName>
    <definedName name="前期＿月・木２校" localSheetId="1">テーブル5[[前期月・木２校]:[前期月・木２校コード]]</definedName>
    <definedName name="前期＿月・木２校">テーブル5[[前期月・木２校]:[前期月・木２校コード]]</definedName>
    <definedName name="前期＿月・木３校" localSheetId="8">テーブル5[[前期月・木３校]:[前期月・木３校コード]]</definedName>
    <definedName name="前期＿月・木３校" localSheetId="1">テーブル5[[前期月・木３校]:[前期月・木３校コード]]</definedName>
    <definedName name="前期＿月・木３校">テーブル5[[前期月・木３校]:[前期月・木３校コード]]</definedName>
    <definedName name="前期＿月・木４校" localSheetId="8">テーブル5[[前期月・木４校]:[前期月・木４校コード]]</definedName>
    <definedName name="前期＿月・木４校" localSheetId="1">テーブル5[[前期月・木４校]:[前期月・木４校コード]]</definedName>
    <definedName name="前期＿月・木４校">テーブル5[[前期月・木４校]:[前期月・木４校コード]]</definedName>
    <definedName name="前期＿月・木５校" localSheetId="8">テーブル5[[前期月・木５校]:[前期月・木５校コード]]</definedName>
    <definedName name="前期＿月・木５校" localSheetId="1">テーブル5[[前期月・木５校]:[前期月・木５校コード]]</definedName>
    <definedName name="前期＿月・木５校">テーブル5[[前期月・木５校]:[前期月・木５校コード]]</definedName>
    <definedName name="前期＿月・木６校" localSheetId="8">テーブル5[[前期月・木６校]:[前期月・木６校コード]]</definedName>
    <definedName name="前期＿月・木６校" localSheetId="1">テーブル5[[前期月・木６校]:[前期月・木６校コード]]</definedName>
    <definedName name="前期＿月・木６校">テーブル5[[前期月・木６校]:[前期月・木６校コード]]</definedName>
    <definedName name="前期火・金１校">一覧!$B$15:$B$21</definedName>
    <definedName name="前期火・金１校コード">一覧!$C$15:$C$21</definedName>
    <definedName name="前期火・金２校">一覧!$D$15:$D$21</definedName>
    <definedName name="前期火・金２校コード">一覧!$E$15:$E$21</definedName>
    <definedName name="前期火・金３校">一覧!$F$15:$F$21</definedName>
    <definedName name="前期火・金３校コード">一覧!$G$15:$G$21</definedName>
    <definedName name="前期火・金４校" localSheetId="8">テーブル6[前期火・金４校]</definedName>
    <definedName name="前期火・金４校" localSheetId="1">テーブル6[前期火・金４校]</definedName>
    <definedName name="前期火・金４校">テーブル6[前期火・金４校]</definedName>
    <definedName name="前期火・金４校コード" localSheetId="8">テーブル6[前期火・金４校コード]</definedName>
    <definedName name="前期火・金４校コード" localSheetId="1">テーブル6[前期火・金４校コード]</definedName>
    <definedName name="前期火・金４校コード">テーブル6[前期火・金４校コード]</definedName>
    <definedName name="前期火・金５校">一覧!$J$15:$J$21</definedName>
    <definedName name="前期火・金５校コード">一覧!$K$15:$K$21</definedName>
    <definedName name="前期火・金６校">一覧!$L$15:$L$21</definedName>
    <definedName name="前期火・金６校コード">一覧!$M$15:$M$21</definedName>
    <definedName name="前期金1校">テーブル13[前期金1校]</definedName>
    <definedName name="前期金2校">テーブル13[前期金2校]</definedName>
    <definedName name="前期金3校">テーブル13[前期金3校]</definedName>
    <definedName name="前期金4校">テーブル13[前期金4校]</definedName>
    <definedName name="前期金5校">テーブル13[前期金5校]</definedName>
    <definedName name="前期金6校">テーブル13[前期金6校]</definedName>
    <definedName name="前期月・木１校">一覧!$B$5:$B$11</definedName>
    <definedName name="前期月・木１校コード">一覧!$C$5:$C$11</definedName>
    <definedName name="前期月・木２校">一覧!$D$5:$D$11</definedName>
    <definedName name="前期月・木２校コード">一覧!$E$5:$E$11</definedName>
    <definedName name="前期月・木３校">一覧!$F$5:$F$11</definedName>
    <definedName name="前期月・木３校コード">一覧!$G$5:$G$11</definedName>
    <definedName name="前期月・木４校">一覧!$H$5:$H$11</definedName>
    <definedName name="前期月・木４校コード">一覧!$I$5:$I$11</definedName>
    <definedName name="前期月・木５校">一覧!$J$5:$J$11</definedName>
    <definedName name="前期月・木５校コード">一覧!$K$5:$K$11</definedName>
    <definedName name="前期月・木６校">一覧!$L$5:$L$11</definedName>
    <definedName name="前期月・木６校コード">一覧!$M$5:$M$11</definedName>
    <definedName name="前期水1校">テーブル11[前期水1校]</definedName>
    <definedName name="前期水2校">テーブル11[前期水2校]</definedName>
    <definedName name="前期水3校">テーブル11[前期水3校]</definedName>
    <definedName name="前期水4校">テーブル11[前期水4校]</definedName>
    <definedName name="前期水5校">テーブル11[前期水5校]</definedName>
    <definedName name="前期水6校">テーブル11[前期水6校]</definedName>
    <definedName name="通年＿火・金２校">一覧!$D$55:$E$61</definedName>
    <definedName name="通年＿火・金３校">一覧!$F$55:$G$61</definedName>
    <definedName name="通年＿火・金４校" localSheetId="8">テーブル2[[通年火・金４校]:[通年火・金４校コード]]</definedName>
    <definedName name="通年＿火・金４校" localSheetId="1">テーブル2[[通年火・金４校]:[通年火・金４校コード]]</definedName>
    <definedName name="通年＿火・金４校">テーブル2[[通年火・金４校]:[通年火・金４校コード]]</definedName>
    <definedName name="通年＿金４校">テーブル311[[通年金４校]:[通年金４校コード]]</definedName>
    <definedName name="通年＿月・木１校" localSheetId="8">テーブル8[[通年月・木１校]:[通年月・木１校コード]]</definedName>
    <definedName name="通年＿月・木１校" localSheetId="1">テーブル8[[通年月・木１校]:[通年月・木１校コード]]</definedName>
    <definedName name="通年＿月・木１校">テーブル8[[通年月・木１校]:[通年月・木１校コード]]</definedName>
    <definedName name="通年＿月・木２校" localSheetId="8">テーブル8[[通年月・木２校]:[通年月・木２校コード]]</definedName>
    <definedName name="通年＿月・木２校" localSheetId="1">テーブル8[[通年月・木２校]:[通年月・木２校コード]]</definedName>
    <definedName name="通年＿月・木２校">テーブル8[[通年月・木２校]:[通年月・木２校コード]]</definedName>
    <definedName name="通年＿月・木３校" localSheetId="8">テーブル8[[通年月・木３校]:[通年月・木３校コード]]</definedName>
    <definedName name="通年＿月・木３校" localSheetId="1">テーブル8[[通年月・木３校]:[通年月・木３校コード]]</definedName>
    <definedName name="通年＿月・木３校">テーブル8[[通年月・木３校]:[通年月・木３校コード]]</definedName>
    <definedName name="通年＿月・木４校" localSheetId="8">テーブル8[[通年月・木４校]:[通年月・木４校コード]]</definedName>
    <definedName name="通年＿月・木４校" localSheetId="1">テーブル8[[通年月・木４校]:[通年月・木４校コード]]</definedName>
    <definedName name="通年＿月・木４校">テーブル8[[通年月・木４校]:[通年月・木４校コード]]</definedName>
    <definedName name="通年＿月・木５校" localSheetId="8">テーブル8[[通年月・木５校]:[通年月・木５校コード]]</definedName>
    <definedName name="通年＿月・木５校" localSheetId="1">テーブル8[[通年月・木５校]:[通年月・木５校コード]]</definedName>
    <definedName name="通年＿月・木５校">テーブル8[[通年月・木５校]:[通年月・木５校コード]]</definedName>
    <definedName name="通年＿水１校">一覧!$B$65:$C$71</definedName>
    <definedName name="通年＿水２校">一覧!$D$65:$E$71</definedName>
    <definedName name="通年＿水３校" localSheetId="8">テーブル4[通年水３校]</definedName>
    <definedName name="通年＿水３校" localSheetId="1">テーブル4[通年水３校]</definedName>
    <definedName name="通年＿水３校">テーブル4[通年水３校]</definedName>
    <definedName name="通年火・金１校">一覧!$B$55</definedName>
    <definedName name="通年火・金１校コード">一覧!$C$55</definedName>
    <definedName name="通年火・金２校">一覧!$D$55:$D$61</definedName>
    <definedName name="通年火・金２校コード">一覧!$E$55:$E$61</definedName>
    <definedName name="通年火・金３校">一覧!$F$55:$F$61</definedName>
    <definedName name="通年火・金３校コード">一覧!$G$55:$G$61</definedName>
    <definedName name="通年火・金４校">一覧!$H$55:$H$61</definedName>
    <definedName name="通年火・金４校コード">一覧!$I$55:$I$61</definedName>
    <definedName name="通年火・金５校">一覧!$J$55:$J$61</definedName>
    <definedName name="通年火・金５校コード">一覧!$K$55:$K$61</definedName>
    <definedName name="通年火・金６校">一覧!$L$55:$L$61</definedName>
    <definedName name="通年火・金６校コード">一覧!$M$55:$M$61</definedName>
    <definedName name="通年金１校">一覧!$I$70</definedName>
    <definedName name="通年金２校">一覧!$J$70</definedName>
    <definedName name="通年金３校">一覧!$K$70</definedName>
    <definedName name="通年金４校">テーブル311[通年金４校]</definedName>
    <definedName name="通年金４校コード">テーブル311[通年金４校コード]</definedName>
    <definedName name="通年金５校">一覧!$L$70</definedName>
    <definedName name="通年金６校">一覧!$M$70</definedName>
    <definedName name="通年月・木１校">一覧!$B$45:$B$51</definedName>
    <definedName name="通年月・木１校コード">一覧!$C$45:$C$51</definedName>
    <definedName name="通年月・木２校">一覧!$D$45:$D$51</definedName>
    <definedName name="通年月・木２校コード">一覧!$E$45:$E$51</definedName>
    <definedName name="通年月・木３校">一覧!$F$45:$F$51</definedName>
    <definedName name="通年月・木３校コード">一覧!$G$45:$G$51</definedName>
    <definedName name="通年月・木４校">一覧!$H$45:$H$51</definedName>
    <definedName name="通年月・木４校コード">一覧!$I$45:$I$51</definedName>
    <definedName name="通年月・木５校">一覧!$J$45:$J$51</definedName>
    <definedName name="通年月・木５校コード">一覧!$K$45:$K$51</definedName>
    <definedName name="通年月・木６校" localSheetId="8">テーブル8[通年月・木６校]</definedName>
    <definedName name="通年月・木６校" localSheetId="1">テーブル8[通年月・木６校]</definedName>
    <definedName name="通年月・木６校">テーブル8[通年月・木６校]</definedName>
    <definedName name="通年月・木６校コード" localSheetId="8">テーブル8[通年月・木６校コード]</definedName>
    <definedName name="通年月・木６校コード" localSheetId="1">テーブル8[通年月・木６校コード]</definedName>
    <definedName name="通年月・木６校コード">テーブル8[通年月・木６校コード]</definedName>
    <definedName name="通年水１校">一覧!$B$65:$B$71</definedName>
    <definedName name="通年水１校コード">一覧!$C$65:$C$71</definedName>
    <definedName name="通年水２校">一覧!$D$65:$D$71</definedName>
    <definedName name="通年水２校コード">一覧!$E$65:$E$71</definedName>
    <definedName name="通年水３校" localSheetId="8">テーブル4[通年水３校]</definedName>
    <definedName name="通年水３校" localSheetId="1">テーブル4[通年水３校]</definedName>
    <definedName name="通年水３校">テーブル4[通年水３校]</definedName>
    <definedName name="通年水４校">一覧!$J$66</definedName>
    <definedName name="通年水５校">一覧!$K$66</definedName>
    <definedName name="通年水６校">一覧!$L$66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25" i="1" l="1"/>
  <c r="Z25" i="1" s="1"/>
  <c r="S26" i="1"/>
  <c r="Z26" i="1" s="1"/>
  <c r="AT28" i="7"/>
  <c r="AQ28" i="7"/>
  <c r="AP28" i="7"/>
  <c r="AO28" i="7"/>
  <c r="AE28" i="7"/>
  <c r="AB28" i="7"/>
  <c r="Z28" i="7"/>
  <c r="AT27" i="7"/>
  <c r="AQ27" i="7"/>
  <c r="AP27" i="7"/>
  <c r="AO27" i="7"/>
  <c r="AS27" i="7" s="1"/>
  <c r="AE27" i="7"/>
  <c r="AB27" i="7"/>
  <c r="Z27" i="7"/>
  <c r="AT26" i="7"/>
  <c r="AQ26" i="7"/>
  <c r="AP26" i="7"/>
  <c r="AO26" i="7"/>
  <c r="AE26" i="7"/>
  <c r="AB26" i="7"/>
  <c r="Z26" i="7"/>
  <c r="AT25" i="7"/>
  <c r="AQ25" i="7"/>
  <c r="AP25" i="7"/>
  <c r="AO25" i="7"/>
  <c r="AE25" i="7"/>
  <c r="AB25" i="7"/>
  <c r="Z25" i="7"/>
  <c r="A21" i="7"/>
  <c r="S4" i="4"/>
  <c r="Z41" i="4"/>
  <c r="Z11" i="4"/>
  <c r="U11" i="4"/>
  <c r="Z8" i="4"/>
  <c r="U8" i="4"/>
  <c r="U15" i="4"/>
  <c r="Z15" i="4"/>
  <c r="U18" i="4"/>
  <c r="U22" i="4"/>
  <c r="Z22" i="4"/>
  <c r="U25" i="4"/>
  <c r="Z25" i="4"/>
  <c r="P31" i="4"/>
  <c r="U31" i="4"/>
  <c r="Z31" i="4"/>
  <c r="P34" i="4"/>
  <c r="U34" i="4"/>
  <c r="Z34" i="4"/>
  <c r="U38" i="4"/>
  <c r="Z38" i="4"/>
  <c r="U41" i="4"/>
  <c r="U45" i="4"/>
  <c r="Z45" i="4"/>
  <c r="U48" i="4"/>
  <c r="Z48" i="4"/>
  <c r="AB28" i="1"/>
  <c r="AB27" i="1"/>
  <c r="AB26" i="1"/>
  <c r="AB25" i="1"/>
  <c r="AE28" i="1"/>
  <c r="AE27" i="1"/>
  <c r="AE26" i="1"/>
  <c r="AE25" i="1"/>
  <c r="AO26" i="1"/>
  <c r="AP26" i="1"/>
  <c r="AQ26" i="1"/>
  <c r="AO27" i="1"/>
  <c r="AP27" i="1"/>
  <c r="AQ27" i="1"/>
  <c r="AO28" i="1"/>
  <c r="AP28" i="1"/>
  <c r="AQ28" i="1"/>
  <c r="AS28" i="1"/>
  <c r="AQ25" i="1"/>
  <c r="AP25" i="1"/>
  <c r="AO25" i="1"/>
  <c r="AT26" i="1"/>
  <c r="AT27" i="1"/>
  <c r="AT28" i="1"/>
  <c r="AT25" i="1"/>
  <c r="S27" i="1"/>
  <c r="Z27" i="1" s="1"/>
  <c r="S28" i="1"/>
  <c r="Z28" i="1" s="1"/>
  <c r="A21" i="1"/>
  <c r="S26" i="7"/>
  <c r="S25" i="7"/>
  <c r="S28" i="7"/>
  <c r="S27" i="7"/>
  <c r="AS27" i="1" l="1"/>
  <c r="AS26" i="1"/>
  <c r="BP32" i="1" s="1"/>
  <c r="AS25" i="1"/>
  <c r="BP31" i="1" s="1"/>
  <c r="AS28" i="7"/>
  <c r="BN34" i="7" s="1"/>
  <c r="AS25" i="7"/>
  <c r="BO31" i="7" s="1"/>
  <c r="AS26" i="7"/>
  <c r="AU26" i="7" s="1"/>
  <c r="BD31" i="7"/>
  <c r="BT33" i="7"/>
  <c r="BS33" i="7"/>
  <c r="BR33" i="7"/>
  <c r="BQ33" i="7"/>
  <c r="BP33" i="7"/>
  <c r="BO33" i="7"/>
  <c r="BN33" i="7"/>
  <c r="BM33" i="7"/>
  <c r="BL33" i="7"/>
  <c r="BK33" i="7"/>
  <c r="BJ33" i="7"/>
  <c r="BI33" i="7"/>
  <c r="BH33" i="7"/>
  <c r="BG33" i="7"/>
  <c r="BF33" i="7"/>
  <c r="BE33" i="7"/>
  <c r="BD33" i="7"/>
  <c r="BC33" i="7"/>
  <c r="BB33" i="7"/>
  <c r="BA33" i="7"/>
  <c r="AZ33" i="7"/>
  <c r="AY33" i="7"/>
  <c r="AX33" i="7"/>
  <c r="AW33" i="7"/>
  <c r="BQ34" i="7"/>
  <c r="BJ34" i="7"/>
  <c r="BI34" i="7"/>
  <c r="BE34" i="7"/>
  <c r="AX34" i="7"/>
  <c r="AW34" i="7"/>
  <c r="K46" i="4"/>
  <c r="Z46" i="4" s="1"/>
  <c r="K39" i="4"/>
  <c r="Z39" i="4" s="1"/>
  <c r="F35" i="4"/>
  <c r="U35" i="4" s="1"/>
  <c r="K32" i="4"/>
  <c r="Z32" i="4" s="1"/>
  <c r="F32" i="4"/>
  <c r="U32" i="4" s="1"/>
  <c r="Z19" i="4"/>
  <c r="Z42" i="4" s="1"/>
  <c r="F19" i="4"/>
  <c r="U19" i="4" s="1"/>
  <c r="K16" i="4"/>
  <c r="Z16" i="4" s="1"/>
  <c r="F12" i="4"/>
  <c r="U12" i="4" s="1"/>
  <c r="F9" i="4"/>
  <c r="U9" i="4" s="1"/>
  <c r="AU27" i="1"/>
  <c r="AU28" i="1"/>
  <c r="AU25" i="1"/>
  <c r="BN31" i="1"/>
  <c r="BM31" i="1"/>
  <c r="BL31" i="1"/>
  <c r="BI31" i="1"/>
  <c r="BI32" i="1"/>
  <c r="BJ32" i="1"/>
  <c r="BK32" i="1"/>
  <c r="BL32" i="1"/>
  <c r="BM32" i="1"/>
  <c r="BN32" i="1"/>
  <c r="BO32" i="1"/>
  <c r="BQ32" i="1"/>
  <c r="BR32" i="1"/>
  <c r="BS32" i="1"/>
  <c r="BT32" i="1"/>
  <c r="BI33" i="1"/>
  <c r="BJ33" i="1"/>
  <c r="BK33" i="1"/>
  <c r="BL33" i="1"/>
  <c r="BM33" i="1"/>
  <c r="BN33" i="1"/>
  <c r="BO33" i="1"/>
  <c r="BP33" i="1"/>
  <c r="BQ33" i="1"/>
  <c r="BR33" i="1"/>
  <c r="BS33" i="1"/>
  <c r="BT33" i="1"/>
  <c r="BI34" i="1"/>
  <c r="BJ34" i="1"/>
  <c r="BK34" i="1"/>
  <c r="BL34" i="1"/>
  <c r="BM34" i="1"/>
  <c r="BN34" i="1"/>
  <c r="BO34" i="1"/>
  <c r="BP34" i="1"/>
  <c r="BQ34" i="1"/>
  <c r="BR34" i="1"/>
  <c r="BS34" i="1"/>
  <c r="BG31" i="1"/>
  <c r="BF31" i="1"/>
  <c r="BC32" i="1"/>
  <c r="BD32" i="1"/>
  <c r="BE32" i="1"/>
  <c r="BF32" i="1"/>
  <c r="BG32" i="1"/>
  <c r="BH32" i="1"/>
  <c r="BC34" i="1"/>
  <c r="BD34" i="1"/>
  <c r="BE34" i="1"/>
  <c r="BF34" i="1"/>
  <c r="BG34" i="1"/>
  <c r="BH34" i="1"/>
  <c r="BC33" i="1"/>
  <c r="BD33" i="1"/>
  <c r="BE33" i="1"/>
  <c r="BF33" i="1"/>
  <c r="BG33" i="1"/>
  <c r="BH33" i="1"/>
  <c r="AX33" i="1"/>
  <c r="AY33" i="1"/>
  <c r="AZ33" i="1"/>
  <c r="BA33" i="1"/>
  <c r="BB33" i="1"/>
  <c r="AW33" i="1"/>
  <c r="BA31" i="1"/>
  <c r="AZ31" i="1"/>
  <c r="AY31" i="1"/>
  <c r="AX31" i="1"/>
  <c r="AX32" i="1"/>
  <c r="AY32" i="1"/>
  <c r="AZ32" i="1"/>
  <c r="BA32" i="1"/>
  <c r="BB32" i="1"/>
  <c r="AW32" i="1"/>
  <c r="AW34" i="1"/>
  <c r="AX34" i="1"/>
  <c r="AY34" i="1"/>
  <c r="AZ34" i="1"/>
  <c r="BA34" i="1"/>
  <c r="BB34" i="1"/>
  <c r="AY34" i="7" l="1"/>
  <c r="BK34" i="7"/>
  <c r="BD31" i="1"/>
  <c r="BO31" i="1"/>
  <c r="K9" i="4"/>
  <c r="Z9" i="4" s="1"/>
  <c r="F23" i="4"/>
  <c r="U23" i="4" s="1"/>
  <c r="F42" i="4"/>
  <c r="U42" i="4" s="1"/>
  <c r="BC34" i="7"/>
  <c r="BO34" i="7"/>
  <c r="AX31" i="7"/>
  <c r="BP31" i="7"/>
  <c r="AZ32" i="7"/>
  <c r="BE31" i="7"/>
  <c r="BH32" i="7"/>
  <c r="BJ31" i="7"/>
  <c r="BR32" i="7"/>
  <c r="BK31" i="7"/>
  <c r="BK35" i="7" s="1"/>
  <c r="BK36" i="7" s="1"/>
  <c r="AW31" i="1"/>
  <c r="AW35" i="1" s="1"/>
  <c r="AW36" i="1" s="1"/>
  <c r="BE31" i="1"/>
  <c r="BT31" i="1"/>
  <c r="BT34" i="1" s="1"/>
  <c r="P9" i="4"/>
  <c r="P32" i="4" s="1"/>
  <c r="K26" i="4"/>
  <c r="Z26" i="4" s="1"/>
  <c r="F46" i="4"/>
  <c r="U46" i="4" s="1"/>
  <c r="BD34" i="7"/>
  <c r="BP34" i="7"/>
  <c r="AY31" i="7"/>
  <c r="BQ31" i="7"/>
  <c r="BA32" i="7"/>
  <c r="BA35" i="7" s="1"/>
  <c r="BA36" i="7" s="1"/>
  <c r="BK32" i="7"/>
  <c r="BS32" i="7"/>
  <c r="BB32" i="7"/>
  <c r="BT32" i="7"/>
  <c r="AZ31" i="7"/>
  <c r="BF31" i="7"/>
  <c r="BL31" i="7"/>
  <c r="BR31" i="7"/>
  <c r="AZ34" i="7"/>
  <c r="BF34" i="7"/>
  <c r="BL34" i="7"/>
  <c r="BR34" i="7"/>
  <c r="BE32" i="7"/>
  <c r="BE35" i="7" s="1"/>
  <c r="BE36" i="7" s="1"/>
  <c r="BM32" i="7"/>
  <c r="AU27" i="7"/>
  <c r="BA31" i="7"/>
  <c r="BG31" i="7"/>
  <c r="BM31" i="7"/>
  <c r="BM35" i="7" s="1"/>
  <c r="BM36" i="7" s="1"/>
  <c r="BS31" i="7"/>
  <c r="BS35" i="7" s="1"/>
  <c r="BS36" i="7" s="1"/>
  <c r="BB31" i="1"/>
  <c r="BB35" i="1" s="1"/>
  <c r="BB36" i="1" s="1"/>
  <c r="BH31" i="1"/>
  <c r="BH35" i="1" s="1"/>
  <c r="BH36" i="1" s="1"/>
  <c r="BJ31" i="1"/>
  <c r="BJ35" i="1" s="1"/>
  <c r="BJ36" i="1" s="1"/>
  <c r="BR31" i="1"/>
  <c r="AU26" i="1"/>
  <c r="P12" i="4"/>
  <c r="P35" i="4" s="1"/>
  <c r="K23" i="4"/>
  <c r="Z23" i="4" s="1"/>
  <c r="K35" i="4"/>
  <c r="Z35" i="4" s="1"/>
  <c r="F49" i="4"/>
  <c r="U49" i="4" s="1"/>
  <c r="BA34" i="7"/>
  <c r="BG34" i="7"/>
  <c r="BM34" i="7"/>
  <c r="BS34" i="7"/>
  <c r="BF32" i="7"/>
  <c r="BN32" i="7"/>
  <c r="AU28" i="7"/>
  <c r="BB31" i="7"/>
  <c r="BH31" i="7"/>
  <c r="BN31" i="7"/>
  <c r="BN35" i="7" s="1"/>
  <c r="BN36" i="7" s="1"/>
  <c r="BT31" i="7"/>
  <c r="BT34" i="7" s="1"/>
  <c r="BL32" i="7"/>
  <c r="BC31" i="1"/>
  <c r="BK31" i="1"/>
  <c r="BK35" i="1" s="1"/>
  <c r="BK36" i="1" s="1"/>
  <c r="BS31" i="1"/>
  <c r="BS35" i="1" s="1"/>
  <c r="BS36" i="1" s="1"/>
  <c r="F16" i="4"/>
  <c r="U16" i="4" s="1"/>
  <c r="F26" i="4"/>
  <c r="U26" i="4" s="1"/>
  <c r="F39" i="4"/>
  <c r="U39" i="4" s="1"/>
  <c r="K49" i="4"/>
  <c r="Z49" i="4" s="1"/>
  <c r="BB34" i="7"/>
  <c r="BH34" i="7"/>
  <c r="AY32" i="7"/>
  <c r="AY35" i="7" s="1"/>
  <c r="AY36" i="7" s="1"/>
  <c r="BG32" i="7"/>
  <c r="BQ32" i="7"/>
  <c r="AW31" i="7"/>
  <c r="AW35" i="7" s="1"/>
  <c r="AW36" i="7" s="1"/>
  <c r="BC31" i="7"/>
  <c r="BI31" i="7"/>
  <c r="BI35" i="7" s="1"/>
  <c r="BI36" i="7" s="1"/>
  <c r="K12" i="4"/>
  <c r="Z12" i="4" s="1"/>
  <c r="BQ31" i="1"/>
  <c r="BQ35" i="1" s="1"/>
  <c r="BQ36" i="1" s="1"/>
  <c r="AW32" i="7"/>
  <c r="BC32" i="7"/>
  <c r="BI32" i="7"/>
  <c r="BO32" i="7"/>
  <c r="BO35" i="7" s="1"/>
  <c r="BO36" i="7" s="1"/>
  <c r="AU25" i="7"/>
  <c r="AX32" i="7"/>
  <c r="BD32" i="7"/>
  <c r="BJ32" i="7"/>
  <c r="BJ35" i="7" s="1"/>
  <c r="BJ36" i="7" s="1"/>
  <c r="BP32" i="7"/>
  <c r="BT35" i="1"/>
  <c r="BT36" i="1" s="1"/>
  <c r="BO35" i="1"/>
  <c r="BO36" i="1" s="1"/>
  <c r="BI35" i="1"/>
  <c r="BI36" i="1" s="1"/>
  <c r="BC35" i="1"/>
  <c r="BC36" i="1" s="1"/>
  <c r="AY35" i="1"/>
  <c r="AY36" i="1" s="1"/>
  <c r="BE35" i="1"/>
  <c r="BE36" i="1" s="1"/>
  <c r="AX35" i="1"/>
  <c r="AX36" i="1" s="1"/>
  <c r="BD35" i="1"/>
  <c r="BD36" i="1" s="1"/>
  <c r="BN35" i="1"/>
  <c r="BN36" i="1" s="1"/>
  <c r="BP35" i="1"/>
  <c r="BP36" i="1" s="1"/>
  <c r="BA35" i="1"/>
  <c r="BA36" i="1" s="1"/>
  <c r="BG35" i="1"/>
  <c r="BG36" i="1" s="1"/>
  <c r="BM35" i="1"/>
  <c r="BM36" i="1" s="1"/>
  <c r="AZ35" i="1"/>
  <c r="AZ36" i="1" s="1"/>
  <c r="BF35" i="1"/>
  <c r="BF36" i="1" s="1"/>
  <c r="BR35" i="1"/>
  <c r="BR36" i="1" s="1"/>
  <c r="BL35" i="1"/>
  <c r="BL36" i="1" s="1"/>
  <c r="BF35" i="7"/>
  <c r="BF36" i="7" s="1"/>
  <c r="BG35" i="7"/>
  <c r="BG36" i="7" s="1"/>
  <c r="BP35" i="7"/>
  <c r="BP36" i="7" s="1"/>
  <c r="BR35" i="7"/>
  <c r="BR36" i="7" s="1"/>
  <c r="BH35" i="7" l="1"/>
  <c r="BH36" i="7" s="1"/>
  <c r="BC35" i="7"/>
  <c r="BC36" i="7" s="1"/>
  <c r="AZ35" i="7"/>
  <c r="AZ36" i="7" s="1"/>
  <c r="BL35" i="7"/>
  <c r="BL36" i="7" s="1"/>
  <c r="BD35" i="7"/>
  <c r="BD36" i="7" s="1"/>
  <c r="BQ35" i="7"/>
  <c r="BQ36" i="7" s="1"/>
  <c r="AH25" i="7" s="1"/>
  <c r="AX35" i="7"/>
  <c r="AX36" i="7" s="1"/>
  <c r="BB35" i="7"/>
  <c r="BB36" i="7" s="1"/>
  <c r="BT35" i="7"/>
  <c r="BT36" i="7" s="1"/>
  <c r="AH25" i="1"/>
</calcChain>
</file>

<file path=xl/sharedStrings.xml><?xml version="1.0" encoding="utf-8"?>
<sst xmlns="http://schemas.openxmlformats.org/spreadsheetml/2006/main" count="1552" uniqueCount="758">
  <si>
    <t>フリガナ</t>
    <phoneticPr fontId="1"/>
  </si>
  <si>
    <t>申込者氏名</t>
    <rPh sb="0" eb="3">
      <t>モウシコミシャ</t>
    </rPh>
    <rPh sb="3" eb="5">
      <t>シメイ</t>
    </rPh>
    <phoneticPr fontId="1"/>
  </si>
  <si>
    <t>生年月日</t>
    <rPh sb="0" eb="2">
      <t>セイネン</t>
    </rPh>
    <rPh sb="2" eb="4">
      <t>ガッピ</t>
    </rPh>
    <phoneticPr fontId="1"/>
  </si>
  <si>
    <t>現住所</t>
    <rPh sb="0" eb="3">
      <t>ゲンジュウショ</t>
    </rPh>
    <phoneticPr fontId="1"/>
  </si>
  <si>
    <t>（</t>
    <phoneticPr fontId="1"/>
  </si>
  <si>
    <t>－</t>
    <phoneticPr fontId="1"/>
  </si>
  <si>
    <t>）</t>
    <phoneticPr fontId="1"/>
  </si>
  <si>
    <t>電話番号</t>
    <rPh sb="0" eb="2">
      <t>デンワ</t>
    </rPh>
    <rPh sb="2" eb="4">
      <t>バンゴウ</t>
    </rPh>
    <phoneticPr fontId="1"/>
  </si>
  <si>
    <t>自宅</t>
    <rPh sb="0" eb="2">
      <t>ジタク</t>
    </rPh>
    <phoneticPr fontId="1"/>
  </si>
  <si>
    <t>携帯</t>
    <rPh sb="0" eb="2">
      <t>ケイタイ</t>
    </rPh>
    <phoneticPr fontId="1"/>
  </si>
  <si>
    <t>年</t>
    <rPh sb="0" eb="1">
      <t>トシ</t>
    </rPh>
    <phoneticPr fontId="1"/>
  </si>
  <si>
    <t>月</t>
    <rPh sb="0" eb="1">
      <t>ガツ</t>
    </rPh>
    <phoneticPr fontId="1"/>
  </si>
  <si>
    <t>日</t>
    <rPh sb="0" eb="1">
      <t>ニチ</t>
    </rPh>
    <phoneticPr fontId="1"/>
  </si>
  <si>
    <t>歳）</t>
    <rPh sb="0" eb="1">
      <t>サイ</t>
    </rPh>
    <phoneticPr fontId="1"/>
  </si>
  <si>
    <t>昭和</t>
  </si>
  <si>
    <t>単位制受講経験</t>
    <rPh sb="0" eb="3">
      <t>タンイセイ</t>
    </rPh>
    <rPh sb="3" eb="5">
      <t>ジュコウ</t>
    </rPh>
    <rPh sb="5" eb="7">
      <t>ケイケン</t>
    </rPh>
    <phoneticPr fontId="1"/>
  </si>
  <si>
    <t>〒</t>
    <phoneticPr fontId="1"/>
  </si>
  <si>
    <t>古典探究前</t>
    <rPh sb="0" eb="2">
      <t>コテン</t>
    </rPh>
    <rPh sb="2" eb="4">
      <t>タンキュウ</t>
    </rPh>
    <rPh sb="4" eb="5">
      <t>ゼン</t>
    </rPh>
    <phoneticPr fontId="4"/>
  </si>
  <si>
    <t>公共</t>
    <rPh sb="0" eb="2">
      <t>コウキョウ</t>
    </rPh>
    <phoneticPr fontId="4"/>
  </si>
  <si>
    <t>科学と人間生活</t>
    <rPh sb="0" eb="2">
      <t>カガク</t>
    </rPh>
    <rPh sb="3" eb="5">
      <t>ニンゲン</t>
    </rPh>
    <rPh sb="5" eb="7">
      <t>セイカツ</t>
    </rPh>
    <phoneticPr fontId="4"/>
  </si>
  <si>
    <t>論理国語前</t>
    <rPh sb="0" eb="2">
      <t>ロンリ</t>
    </rPh>
    <rPh sb="2" eb="4">
      <t>コクゴ</t>
    </rPh>
    <rPh sb="4" eb="5">
      <t>ゼン</t>
    </rPh>
    <phoneticPr fontId="4"/>
  </si>
  <si>
    <t>歴史総合</t>
    <rPh sb="0" eb="2">
      <t>レキシ</t>
    </rPh>
    <rPh sb="2" eb="4">
      <t>ソウゴウ</t>
    </rPh>
    <phoneticPr fontId="4"/>
  </si>
  <si>
    <t>基礎ロシア語</t>
    <rPh sb="0" eb="2">
      <t>キソ</t>
    </rPh>
    <rPh sb="5" eb="6">
      <t>ゴ</t>
    </rPh>
    <phoneticPr fontId="4"/>
  </si>
  <si>
    <t>倫理</t>
  </si>
  <si>
    <t>地理総合</t>
    <rPh sb="2" eb="4">
      <t>ソウゴウ</t>
    </rPh>
    <phoneticPr fontId="4"/>
  </si>
  <si>
    <t>ビジネス文書基礎</t>
    <rPh sb="4" eb="6">
      <t>ブンショ</t>
    </rPh>
    <rPh sb="6" eb="8">
      <t>キソ</t>
    </rPh>
    <phoneticPr fontId="4"/>
  </si>
  <si>
    <t>地理総合</t>
    <rPh sb="0" eb="2">
      <t>チリ</t>
    </rPh>
    <rPh sb="2" eb="4">
      <t>ソウゴウ</t>
    </rPh>
    <phoneticPr fontId="4"/>
  </si>
  <si>
    <t>基礎中国語</t>
    <rPh sb="0" eb="2">
      <t>キソ</t>
    </rPh>
    <rPh sb="2" eb="5">
      <t>チュウゴクゴ</t>
    </rPh>
    <phoneticPr fontId="4"/>
  </si>
  <si>
    <t>文学国語前</t>
    <rPh sb="0" eb="2">
      <t>ブンガク</t>
    </rPh>
    <rPh sb="2" eb="4">
      <t>コクゴ</t>
    </rPh>
    <rPh sb="4" eb="5">
      <t>ゼン</t>
    </rPh>
    <phoneticPr fontId="4"/>
  </si>
  <si>
    <t>数学Ⅰ基礎Ｙ</t>
    <rPh sb="1" eb="2">
      <t>ガク</t>
    </rPh>
    <phoneticPr fontId="4"/>
  </si>
  <si>
    <t>論理・表現Ⅰ</t>
    <rPh sb="0" eb="2">
      <t>ロンリ</t>
    </rPh>
    <rPh sb="3" eb="5">
      <t>ヒョウゲン</t>
    </rPh>
    <phoneticPr fontId="4"/>
  </si>
  <si>
    <t>論理・表現Ⅱ</t>
    <rPh sb="0" eb="2">
      <t>ロンリ</t>
    </rPh>
    <rPh sb="3" eb="5">
      <t>ヒョウゲン</t>
    </rPh>
    <phoneticPr fontId="4"/>
  </si>
  <si>
    <t>古典探究後</t>
    <rPh sb="0" eb="2">
      <t>コテン</t>
    </rPh>
    <rPh sb="2" eb="4">
      <t>タンキュウ</t>
    </rPh>
    <rPh sb="4" eb="5">
      <t>クナシリ</t>
    </rPh>
    <phoneticPr fontId="4"/>
  </si>
  <si>
    <t>倫理</t>
    <rPh sb="0" eb="2">
      <t>リンリ</t>
    </rPh>
    <phoneticPr fontId="4"/>
  </si>
  <si>
    <t>論理国語後</t>
    <rPh sb="0" eb="2">
      <t>ロンリ</t>
    </rPh>
    <rPh sb="2" eb="4">
      <t>コクゴ</t>
    </rPh>
    <rPh sb="4" eb="5">
      <t>ノチ</t>
    </rPh>
    <phoneticPr fontId="4"/>
  </si>
  <si>
    <t>文学国語後</t>
    <rPh sb="0" eb="2">
      <t>ブンガク</t>
    </rPh>
    <rPh sb="2" eb="4">
      <t>コクゴ</t>
    </rPh>
    <rPh sb="4" eb="5">
      <t>ノチ</t>
    </rPh>
    <phoneticPr fontId="4"/>
  </si>
  <si>
    <t>数学Ⅰ基礎Ｘ</t>
    <rPh sb="1" eb="2">
      <t>ガク</t>
    </rPh>
    <phoneticPr fontId="4"/>
  </si>
  <si>
    <t>総合英語ⅠＡ</t>
    <rPh sb="0" eb="2">
      <t>ソウゴウ</t>
    </rPh>
    <rPh sb="2" eb="4">
      <t>エイゴ</t>
    </rPh>
    <phoneticPr fontId="4"/>
  </si>
  <si>
    <t>論理・表現Ⅲ</t>
    <rPh sb="0" eb="2">
      <t>ロンリ</t>
    </rPh>
    <rPh sb="3" eb="5">
      <t>ヒョウゲン</t>
    </rPh>
    <phoneticPr fontId="4"/>
  </si>
  <si>
    <t>ビジネス計算</t>
    <rPh sb="4" eb="6">
      <t>ケイサン</t>
    </rPh>
    <phoneticPr fontId="4"/>
  </si>
  <si>
    <t>0161124-110</t>
  </si>
  <si>
    <t>0311024-110</t>
  </si>
  <si>
    <t>0511024-110</t>
  </si>
  <si>
    <t>前期月・木２校</t>
  </si>
  <si>
    <t>0131124-120</t>
  </si>
  <si>
    <t>0231024-120</t>
  </si>
  <si>
    <t>0331124-120</t>
  </si>
  <si>
    <t>前期月・木３校</t>
  </si>
  <si>
    <t>0321024-130</t>
  </si>
  <si>
    <t>0511024-130</t>
  </si>
  <si>
    <t>前期月・木４校</t>
  </si>
  <si>
    <t>0211024-140</t>
  </si>
  <si>
    <t>0511024-140</t>
  </si>
  <si>
    <t>2392024-140</t>
  </si>
  <si>
    <t>前期月・木５校</t>
  </si>
  <si>
    <t>0211024-150</t>
  </si>
  <si>
    <t>0892024-150</t>
  </si>
  <si>
    <t>前期月・木６校</t>
  </si>
  <si>
    <t>0311024-160</t>
  </si>
  <si>
    <t>前期火・金１校</t>
  </si>
  <si>
    <t>0141124-410</t>
  </si>
  <si>
    <t>0231024-410</t>
  </si>
  <si>
    <t>0311024-410</t>
  </si>
  <si>
    <t>0411124-410</t>
  </si>
  <si>
    <t>前期火・金２校</t>
  </si>
  <si>
    <t>0231024-420</t>
  </si>
  <si>
    <t>0331224-420</t>
  </si>
  <si>
    <t>0841024-420</t>
  </si>
  <si>
    <t>前期火・金３校</t>
  </si>
  <si>
    <t>0851024-430</t>
  </si>
  <si>
    <t>前期火・金５校</t>
  </si>
  <si>
    <t>0231024-450</t>
  </si>
  <si>
    <t>0511024-450</t>
  </si>
  <si>
    <t>前期火・金６校</t>
  </si>
  <si>
    <t>0161224-210</t>
  </si>
  <si>
    <t>0321024-210</t>
  </si>
  <si>
    <t>0511024-210</t>
  </si>
  <si>
    <t>0131224-220</t>
  </si>
  <si>
    <t>0211024-220</t>
  </si>
  <si>
    <t>0511024-220</t>
  </si>
  <si>
    <t>0331124-230</t>
  </si>
  <si>
    <t>0892024-250</t>
  </si>
  <si>
    <t>0211024-260</t>
  </si>
  <si>
    <t>0411124-260</t>
  </si>
  <si>
    <t>後期火・金１校</t>
  </si>
  <si>
    <t>0141224-510</t>
  </si>
  <si>
    <t>0311024-510</t>
  </si>
  <si>
    <t>0411024-510</t>
  </si>
  <si>
    <t>後期火・金２校</t>
  </si>
  <si>
    <t>0231024-520</t>
  </si>
  <si>
    <t>0311024-520</t>
  </si>
  <si>
    <t>0841024-520</t>
  </si>
  <si>
    <t>後期火・金３校</t>
  </si>
  <si>
    <t>0211024-530</t>
  </si>
  <si>
    <t>0321024-530</t>
  </si>
  <si>
    <t>0851024-530</t>
  </si>
  <si>
    <t>後期火・金５校</t>
  </si>
  <si>
    <t>0231024-550</t>
  </si>
  <si>
    <t>後期火・金６校</t>
  </si>
  <si>
    <t>通年月・木１校</t>
  </si>
  <si>
    <t>0251024-010</t>
  </si>
  <si>
    <t>0812024-010</t>
  </si>
  <si>
    <t>通年月・木２校</t>
  </si>
  <si>
    <t>0241024-020</t>
  </si>
  <si>
    <t>0811024-020</t>
  </si>
  <si>
    <t>0822024-020</t>
  </si>
  <si>
    <t>通年月・木３校</t>
  </si>
  <si>
    <t>0221024-030</t>
  </si>
  <si>
    <t>0821024-030</t>
  </si>
  <si>
    <t>2355024-030</t>
  </si>
  <si>
    <t>通年月・木４校</t>
  </si>
  <si>
    <t>0241024-040</t>
  </si>
  <si>
    <t>0822024-040</t>
  </si>
  <si>
    <t>通年月・木５校</t>
  </si>
  <si>
    <t>0812024-050</t>
  </si>
  <si>
    <t>0831024-320</t>
  </si>
  <si>
    <t>通年火・金３校</t>
  </si>
  <si>
    <t>0251024-330</t>
  </si>
  <si>
    <t>0812024-330</t>
  </si>
  <si>
    <t>通年水１校</t>
  </si>
  <si>
    <t>0211024-610</t>
  </si>
  <si>
    <t>0311024-610</t>
  </si>
  <si>
    <t>3310024-610</t>
  </si>
  <si>
    <t>通年水２校</t>
  </si>
  <si>
    <t>0231024-620</t>
  </si>
  <si>
    <t>0861024-620</t>
  </si>
  <si>
    <t>通年金４校</t>
  </si>
  <si>
    <t>0321024-640</t>
  </si>
  <si>
    <t>2391024-640</t>
  </si>
  <si>
    <t>後期月・木１校</t>
  </si>
  <si>
    <t>後期月・木２校</t>
    <rPh sb="0" eb="1">
      <t>アト</t>
    </rPh>
    <phoneticPr fontId="1"/>
  </si>
  <si>
    <t>後期月・木３校</t>
    <rPh sb="0" eb="1">
      <t>アト</t>
    </rPh>
    <phoneticPr fontId="1"/>
  </si>
  <si>
    <t>後期月・木４校</t>
    <rPh sb="0" eb="1">
      <t>アト</t>
    </rPh>
    <phoneticPr fontId="1"/>
  </si>
  <si>
    <t>後期月・木５校</t>
    <rPh sb="0" eb="1">
      <t>アト</t>
    </rPh>
    <phoneticPr fontId="1"/>
  </si>
  <si>
    <t>後期月・木６校</t>
    <rPh sb="0" eb="1">
      <t>アト</t>
    </rPh>
    <phoneticPr fontId="1"/>
  </si>
  <si>
    <t>期間</t>
    <rPh sb="0" eb="2">
      <t>キカン</t>
    </rPh>
    <phoneticPr fontId="1"/>
  </si>
  <si>
    <t>曜日</t>
    <rPh sb="0" eb="2">
      <t>ヨウビ</t>
    </rPh>
    <phoneticPr fontId="1"/>
  </si>
  <si>
    <t>校時</t>
    <rPh sb="0" eb="1">
      <t>コウ</t>
    </rPh>
    <rPh sb="1" eb="2">
      <t>ジ</t>
    </rPh>
    <phoneticPr fontId="1"/>
  </si>
  <si>
    <t>講座名</t>
    <rPh sb="0" eb="3">
      <t>コウザメイ</t>
    </rPh>
    <phoneticPr fontId="1"/>
  </si>
  <si>
    <t>単位</t>
    <rPh sb="0" eb="2">
      <t>タンイ</t>
    </rPh>
    <phoneticPr fontId="1"/>
  </si>
  <si>
    <t>講座番号</t>
    <rPh sb="0" eb="2">
      <t>コウザ</t>
    </rPh>
    <rPh sb="2" eb="4">
      <t>バンゴウ</t>
    </rPh>
    <phoneticPr fontId="1"/>
  </si>
  <si>
    <t>前期月・木１校</t>
    <phoneticPr fontId="1"/>
  </si>
  <si>
    <t>後期月・木１校コード</t>
  </si>
  <si>
    <t>後期月・木２校コード</t>
  </si>
  <si>
    <t>後期月・木３校コード</t>
  </si>
  <si>
    <t>後期月・木４校コード</t>
  </si>
  <si>
    <t>後期月・木５校コード</t>
  </si>
  <si>
    <t>後期月・木６校コード</t>
  </si>
  <si>
    <t>前期月・木１校コード</t>
  </si>
  <si>
    <t>前期月・木２校コード</t>
  </si>
  <si>
    <t>前期月・木３校コード</t>
  </si>
  <si>
    <t>前期月・木４校コード</t>
  </si>
  <si>
    <t>前期月・木５校コード</t>
  </si>
  <si>
    <t>前期月・木６校コード</t>
  </si>
  <si>
    <t>前期火・金１校コード</t>
  </si>
  <si>
    <t>前期火・金２校コード</t>
  </si>
  <si>
    <t>前期火・金３校コード</t>
  </si>
  <si>
    <t>前期火・金５校コード</t>
  </si>
  <si>
    <t>前期火・金６校コード</t>
  </si>
  <si>
    <t>後期火・金１校コード</t>
  </si>
  <si>
    <t>後期火・金２校コード</t>
  </si>
  <si>
    <t>後期火・金３校コード</t>
  </si>
  <si>
    <t>後期火・金５校コード</t>
  </si>
  <si>
    <t>後期火・金６校コード</t>
  </si>
  <si>
    <t>通年月・木１校コード</t>
  </si>
  <si>
    <t>通年月・木２校コード</t>
  </si>
  <si>
    <t>通年月・木３校コード</t>
  </si>
  <si>
    <t>通年月・木４校コード</t>
  </si>
  <si>
    <t>通年月・木５校コード</t>
  </si>
  <si>
    <t>通年火・金３校コード</t>
  </si>
  <si>
    <t>通年水１校コード</t>
  </si>
  <si>
    <t>通年水２校コード</t>
  </si>
  <si>
    <t>通年金４校コード</t>
  </si>
  <si>
    <t>世界史探究＊</t>
    <rPh sb="0" eb="3">
      <t>セカイシ</t>
    </rPh>
    <rPh sb="3" eb="5">
      <t>タンキュウ</t>
    </rPh>
    <phoneticPr fontId="4"/>
  </si>
  <si>
    <t>英語コミュⅠ基礎＊</t>
    <rPh sb="0" eb="2">
      <t>エイゴ</t>
    </rPh>
    <rPh sb="6" eb="8">
      <t>キソ</t>
    </rPh>
    <phoneticPr fontId="4"/>
  </si>
  <si>
    <t>日本史探究＊</t>
    <rPh sb="0" eb="3">
      <t>ニホンシ</t>
    </rPh>
    <rPh sb="3" eb="5">
      <t>タンキュウ</t>
    </rPh>
    <phoneticPr fontId="4"/>
  </si>
  <si>
    <t>英語コミュⅠ＊</t>
    <rPh sb="0" eb="2">
      <t>エイゴ</t>
    </rPh>
    <phoneticPr fontId="4"/>
  </si>
  <si>
    <t>英語コミュⅡ基礎＊</t>
    <rPh sb="6" eb="8">
      <t>キソ</t>
    </rPh>
    <phoneticPr fontId="4"/>
  </si>
  <si>
    <t>地理探究＊</t>
    <rPh sb="2" eb="4">
      <t>タンキュウ</t>
    </rPh>
    <phoneticPr fontId="4"/>
  </si>
  <si>
    <t>英語コミュⅡ＊</t>
    <phoneticPr fontId="1"/>
  </si>
  <si>
    <t>簿記Ⅰ＊</t>
    <phoneticPr fontId="1"/>
  </si>
  <si>
    <t>英語コミュⅠ基礎＊</t>
    <phoneticPr fontId="1"/>
  </si>
  <si>
    <t>英語コミュⅢ＊</t>
    <phoneticPr fontId="1"/>
  </si>
  <si>
    <t>世界史探究＊</t>
    <rPh sb="3" eb="5">
      <t>タンキュウ</t>
    </rPh>
    <phoneticPr fontId="4"/>
  </si>
  <si>
    <t xml:space="preserve"> </t>
    <phoneticPr fontId="1"/>
  </si>
  <si>
    <t>前期＿月・木</t>
    <rPh sb="0" eb="2">
      <t>ゼンキ</t>
    </rPh>
    <rPh sb="3" eb="4">
      <t>ゲツ</t>
    </rPh>
    <rPh sb="5" eb="6">
      <t>キ</t>
    </rPh>
    <phoneticPr fontId="1"/>
  </si>
  <si>
    <t>前期＿火・金</t>
    <rPh sb="0" eb="2">
      <t>ゼンキ</t>
    </rPh>
    <rPh sb="3" eb="4">
      <t>ヒ</t>
    </rPh>
    <rPh sb="5" eb="6">
      <t>キン</t>
    </rPh>
    <phoneticPr fontId="1"/>
  </si>
  <si>
    <t>後期＿月・木</t>
    <rPh sb="0" eb="2">
      <t>コウキ</t>
    </rPh>
    <rPh sb="3" eb="4">
      <t>ゲツ</t>
    </rPh>
    <rPh sb="5" eb="6">
      <t>キ</t>
    </rPh>
    <phoneticPr fontId="1"/>
  </si>
  <si>
    <t>後期＿火・金</t>
    <rPh sb="0" eb="2">
      <t>コウキ</t>
    </rPh>
    <rPh sb="3" eb="4">
      <t>ヒ</t>
    </rPh>
    <rPh sb="5" eb="6">
      <t>キン</t>
    </rPh>
    <phoneticPr fontId="1"/>
  </si>
  <si>
    <t>　</t>
    <phoneticPr fontId="1"/>
  </si>
  <si>
    <t>名前の定義（前期＿月・木１校、後期＿火・金３校などの定義名）は、講座番号を検索するためのＶＬＯＯＫＵＰで使用している。各表７つまでの範囲で設定している　例：前期＿月・木１校の定義はＢ５：Ｃ１１</t>
    <rPh sb="0" eb="2">
      <t>ナマエ</t>
    </rPh>
    <rPh sb="3" eb="5">
      <t>テイギ</t>
    </rPh>
    <rPh sb="15" eb="16">
      <t>アト</t>
    </rPh>
    <rPh sb="18" eb="19">
      <t>ヒ</t>
    </rPh>
    <rPh sb="20" eb="21">
      <t>キン</t>
    </rPh>
    <rPh sb="26" eb="28">
      <t>テイギ</t>
    </rPh>
    <rPh sb="28" eb="29">
      <t>ナ</t>
    </rPh>
    <rPh sb="32" eb="34">
      <t>コウザ</t>
    </rPh>
    <rPh sb="34" eb="36">
      <t>バンゴウ</t>
    </rPh>
    <rPh sb="37" eb="39">
      <t>ケンサク</t>
    </rPh>
    <rPh sb="52" eb="54">
      <t>シヨウ</t>
    </rPh>
    <rPh sb="59" eb="60">
      <t>カク</t>
    </rPh>
    <rPh sb="60" eb="61">
      <t>ヒョウ</t>
    </rPh>
    <rPh sb="66" eb="68">
      <t>ハンイ</t>
    </rPh>
    <rPh sb="69" eb="71">
      <t>セッテイ</t>
    </rPh>
    <rPh sb="76" eb="77">
      <t>レイ</t>
    </rPh>
    <rPh sb="78" eb="80">
      <t>ゼンキ</t>
    </rPh>
    <rPh sb="81" eb="82">
      <t>ゲツ</t>
    </rPh>
    <rPh sb="83" eb="84">
      <t>キ</t>
    </rPh>
    <rPh sb="85" eb="86">
      <t>コウ</t>
    </rPh>
    <rPh sb="87" eb="89">
      <t>テイギ</t>
    </rPh>
    <phoneticPr fontId="1"/>
  </si>
  <si>
    <t>①申込者情報</t>
    <rPh sb="1" eb="4">
      <t>モウシコミシャ</t>
    </rPh>
    <rPh sb="4" eb="6">
      <t>ジョウホウ</t>
    </rPh>
    <phoneticPr fontId="1"/>
  </si>
  <si>
    <t>（４／１現在で満</t>
    <rPh sb="4" eb="6">
      <t>ゲンザイ</t>
    </rPh>
    <rPh sb="7" eb="8">
      <t>マン</t>
    </rPh>
    <phoneticPr fontId="1"/>
  </si>
  <si>
    <t>健康状態</t>
    <rPh sb="0" eb="2">
      <t>ケンコウ</t>
    </rPh>
    <rPh sb="2" eb="4">
      <t>ジョウタイ</t>
    </rPh>
    <phoneticPr fontId="1"/>
  </si>
  <si>
    <t>メールアドレス</t>
    <phoneticPr fontId="1"/>
  </si>
  <si>
    <t>※　講座名に＊が付いているのは４単位の講座です</t>
    <phoneticPr fontId="1"/>
  </si>
  <si>
    <t>②受講希望講座申請</t>
    <rPh sb="1" eb="3">
      <t>ジュコウ</t>
    </rPh>
    <rPh sb="3" eb="5">
      <t>キボウ</t>
    </rPh>
    <rPh sb="5" eb="7">
      <t>コウザ</t>
    </rPh>
    <rPh sb="7" eb="9">
      <t>シンセイ</t>
    </rPh>
    <phoneticPr fontId="1"/>
  </si>
  <si>
    <t>講座の受講を希望します</t>
    <rPh sb="0" eb="2">
      <t>コウザ</t>
    </rPh>
    <rPh sb="3" eb="5">
      <t>ジュコウ</t>
    </rPh>
    <rPh sb="6" eb="8">
      <t>キボウ</t>
    </rPh>
    <phoneticPr fontId="1"/>
  </si>
  <si>
    <t>※申込者情報および受講希望講座申請の太枠内を入力してください。</t>
    <rPh sb="1" eb="4">
      <t>モウシコミシャ</t>
    </rPh>
    <rPh sb="4" eb="6">
      <t>ジョウホウ</t>
    </rPh>
    <rPh sb="9" eb="11">
      <t>ジュコウ</t>
    </rPh>
    <rPh sb="11" eb="13">
      <t>キボウ</t>
    </rPh>
    <rPh sb="13" eb="15">
      <t>コウザ</t>
    </rPh>
    <rPh sb="15" eb="17">
      <t>シンセイ</t>
    </rPh>
    <rPh sb="18" eb="21">
      <t>フトワクナイ</t>
    </rPh>
    <rPh sb="22" eb="24">
      <t>ニュウリョク</t>
    </rPh>
    <phoneticPr fontId="1"/>
  </si>
  <si>
    <t>－</t>
    <phoneticPr fontId="1"/>
  </si>
  <si>
    <t>通学方法</t>
    <rPh sb="0" eb="2">
      <t>ツウガク</t>
    </rPh>
    <rPh sb="2" eb="4">
      <t>ホウホウ</t>
    </rPh>
    <phoneticPr fontId="1"/>
  </si>
  <si>
    <t>夏季</t>
    <rPh sb="0" eb="2">
      <t>カキ</t>
    </rPh>
    <phoneticPr fontId="1"/>
  </si>
  <si>
    <t>冬季</t>
    <rPh sb="0" eb="2">
      <t>トウキ</t>
    </rPh>
    <phoneticPr fontId="1"/>
  </si>
  <si>
    <t>優先順位</t>
    <rPh sb="0" eb="2">
      <t>ユウセン</t>
    </rPh>
    <rPh sb="2" eb="4">
      <t>ジュンイ</t>
    </rPh>
    <phoneticPr fontId="1"/>
  </si>
  <si>
    <t>上記、申請のうち、優先順位の順番で</t>
    <rPh sb="0" eb="2">
      <t>ジョウキ</t>
    </rPh>
    <rPh sb="3" eb="5">
      <t>シンセイ</t>
    </rPh>
    <rPh sb="9" eb="11">
      <t>ユウセン</t>
    </rPh>
    <rPh sb="11" eb="13">
      <t>ジュンイ</t>
    </rPh>
    <rPh sb="14" eb="16">
      <t>ジュンバン</t>
    </rPh>
    <phoneticPr fontId="1"/>
  </si>
  <si>
    <t>№</t>
    <phoneticPr fontId="1"/>
  </si>
  <si>
    <t>（学校記入）</t>
    <rPh sb="1" eb="3">
      <t>ガッコウ</t>
    </rPh>
    <rPh sb="3" eb="5">
      <t>キニュウ</t>
    </rPh>
    <phoneticPr fontId="1"/>
  </si>
  <si>
    <t>写真貼付</t>
    <rPh sb="0" eb="2">
      <t>シャシン</t>
    </rPh>
    <rPh sb="2" eb="4">
      <t>テンプ</t>
    </rPh>
    <phoneticPr fontId="1"/>
  </si>
  <si>
    <t>各表はテーブルとし、濃紺タイトルを定義名で使用している。</t>
    <rPh sb="0" eb="1">
      <t>カク</t>
    </rPh>
    <rPh sb="1" eb="2">
      <t>ヒョウ</t>
    </rPh>
    <rPh sb="10" eb="12">
      <t>ノウコン</t>
    </rPh>
    <rPh sb="17" eb="19">
      <t>テイギ</t>
    </rPh>
    <rPh sb="19" eb="20">
      <t>メイ</t>
    </rPh>
    <rPh sb="21" eb="23">
      <t>シヨウ</t>
    </rPh>
    <phoneticPr fontId="1"/>
  </si>
  <si>
    <t>北海道有朋高等学校　単位制課程</t>
    <rPh sb="0" eb="3">
      <t>ホッカイドウ</t>
    </rPh>
    <rPh sb="3" eb="5">
      <t>アリトモ</t>
    </rPh>
    <rPh sb="5" eb="7">
      <t>コウトウ</t>
    </rPh>
    <rPh sb="7" eb="9">
      <t>ガッコウ</t>
    </rPh>
    <rPh sb="10" eb="13">
      <t>タンイセイ</t>
    </rPh>
    <rPh sb="13" eb="15">
      <t>カテイ</t>
    </rPh>
    <phoneticPr fontId="1"/>
  </si>
  <si>
    <t>「有」の場合、
ＩＤ番号を入力してください→</t>
    <phoneticPr fontId="1"/>
  </si>
  <si>
    <t>令和７年度　＜単位制課程＞　一部科目履修【申込書】</t>
    <rPh sb="0" eb="2">
      <t>レイワ</t>
    </rPh>
    <rPh sb="3" eb="5">
      <t>ネンド</t>
    </rPh>
    <rPh sb="7" eb="10">
      <t>タンイセイ</t>
    </rPh>
    <rPh sb="10" eb="12">
      <t>カテイ</t>
    </rPh>
    <rPh sb="14" eb="16">
      <t>イチブ</t>
    </rPh>
    <rPh sb="16" eb="18">
      <t>カモク</t>
    </rPh>
    <rPh sb="18" eb="20">
      <t>リシュウ</t>
    </rPh>
    <rPh sb="21" eb="24">
      <t>モウシコミショ</t>
    </rPh>
    <phoneticPr fontId="1"/>
  </si>
  <si>
    <t>月</t>
    <rPh sb="0" eb="1">
      <t>ゲツ</t>
    </rPh>
    <phoneticPr fontId="1"/>
  </si>
  <si>
    <t>火</t>
    <rPh sb="0" eb="1">
      <t>ヒ</t>
    </rPh>
    <phoneticPr fontId="1"/>
  </si>
  <si>
    <t>水</t>
    <rPh sb="0" eb="1">
      <t>スイ</t>
    </rPh>
    <phoneticPr fontId="1"/>
  </si>
  <si>
    <t>木</t>
    <rPh sb="0" eb="1">
      <t>キ</t>
    </rPh>
    <phoneticPr fontId="1"/>
  </si>
  <si>
    <t>金</t>
    <rPh sb="0" eb="1">
      <t>キン</t>
    </rPh>
    <phoneticPr fontId="1"/>
  </si>
  <si>
    <t>時間</t>
    <rPh sb="0" eb="2">
      <t>ジカン</t>
    </rPh>
    <phoneticPr fontId="1"/>
  </si>
  <si>
    <t>部</t>
    <rPh sb="0" eb="1">
      <t>ブ</t>
    </rPh>
    <phoneticPr fontId="1"/>
  </si>
  <si>
    <t>Ⅰ部／午前</t>
    <rPh sb="1" eb="2">
      <t>ブ</t>
    </rPh>
    <rPh sb="3" eb="5">
      <t>ゴゼン</t>
    </rPh>
    <phoneticPr fontId="1"/>
  </si>
  <si>
    <t>Ⅲ部／夜間</t>
    <rPh sb="1" eb="2">
      <t>ブ</t>
    </rPh>
    <rPh sb="3" eb="5">
      <t>ヤカン</t>
    </rPh>
    <phoneticPr fontId="1"/>
  </si>
  <si>
    <t>Ⅱ部／午後</t>
    <rPh sb="1" eb="2">
      <t>ブ</t>
    </rPh>
    <rPh sb="3" eb="5">
      <t>ゴゴ</t>
    </rPh>
    <phoneticPr fontId="1"/>
  </si>
  <si>
    <t>～</t>
    <phoneticPr fontId="1"/>
  </si>
  <si>
    <t>　　　昼　　　　　食</t>
    <rPh sb="3" eb="4">
      <t>ヒル</t>
    </rPh>
    <rPh sb="9" eb="10">
      <t>ショク</t>
    </rPh>
    <phoneticPr fontId="1"/>
  </si>
  <si>
    <t>　　　夕　　　　　食</t>
    <rPh sb="3" eb="4">
      <t>ユウ</t>
    </rPh>
    <rPh sb="9" eb="10">
      <t>ショク</t>
    </rPh>
    <phoneticPr fontId="1"/>
  </si>
  <si>
    <t>１０月最初の授業～後期卒業考査前まで</t>
    <rPh sb="2" eb="3">
      <t>ガツ</t>
    </rPh>
    <rPh sb="3" eb="5">
      <t>サイショ</t>
    </rPh>
    <rPh sb="6" eb="8">
      <t>ジュギョウ</t>
    </rPh>
    <rPh sb="9" eb="11">
      <t>コウキ</t>
    </rPh>
    <rPh sb="11" eb="13">
      <t>ソツギョウ</t>
    </rPh>
    <rPh sb="13" eb="15">
      <t>コウサ</t>
    </rPh>
    <rPh sb="15" eb="16">
      <t>マエ</t>
    </rPh>
    <phoneticPr fontId="1"/>
  </si>
  <si>
    <t>４月最初の授業～前期期末考査前まで</t>
    <rPh sb="1" eb="2">
      <t>ガツ</t>
    </rPh>
    <rPh sb="2" eb="4">
      <t>サイショ</t>
    </rPh>
    <rPh sb="5" eb="7">
      <t>ジュギョウ</t>
    </rPh>
    <rPh sb="8" eb="10">
      <t>ゼンキ</t>
    </rPh>
    <rPh sb="10" eb="12">
      <t>キマツ</t>
    </rPh>
    <rPh sb="12" eb="14">
      <t>コウサ</t>
    </rPh>
    <rPh sb="14" eb="15">
      <t>マエ</t>
    </rPh>
    <phoneticPr fontId="1"/>
  </si>
  <si>
    <t xml:space="preserve"> </t>
    <phoneticPr fontId="1"/>
  </si>
  <si>
    <t>１校</t>
    <rPh sb="1" eb="2">
      <t>コウ</t>
    </rPh>
    <phoneticPr fontId="1"/>
  </si>
  <si>
    <t>２校</t>
    <rPh sb="1" eb="2">
      <t>コウ</t>
    </rPh>
    <phoneticPr fontId="1"/>
  </si>
  <si>
    <t>３校</t>
    <rPh sb="1" eb="2">
      <t>コウ</t>
    </rPh>
    <phoneticPr fontId="1"/>
  </si>
  <si>
    <t>４校</t>
    <rPh sb="1" eb="2">
      <t>コウ</t>
    </rPh>
    <phoneticPr fontId="1"/>
  </si>
  <si>
    <t>５校</t>
    <rPh sb="1" eb="2">
      <t>コウ</t>
    </rPh>
    <phoneticPr fontId="1"/>
  </si>
  <si>
    <t>６校</t>
    <rPh sb="1" eb="2">
      <t>コウ</t>
    </rPh>
    <phoneticPr fontId="1"/>
  </si>
  <si>
    <t>前期</t>
    <rPh sb="0" eb="2">
      <t>ゼンキ</t>
    </rPh>
    <phoneticPr fontId="1"/>
  </si>
  <si>
    <t>後期</t>
    <rPh sb="0" eb="2">
      <t>コウキ</t>
    </rPh>
    <phoneticPr fontId="1"/>
  </si>
  <si>
    <t>→</t>
    <phoneticPr fontId="1"/>
  </si>
  <si>
    <t>通年月・木１校</t>
    <rPh sb="0" eb="1">
      <t>ツウ</t>
    </rPh>
    <rPh sb="2" eb="3">
      <t>ゲツ</t>
    </rPh>
    <rPh sb="4" eb="5">
      <t>キ</t>
    </rPh>
    <rPh sb="6" eb="7">
      <t>コウ</t>
    </rPh>
    <phoneticPr fontId="1"/>
  </si>
  <si>
    <t>通年月・木２校</t>
    <rPh sb="0" eb="1">
      <t>ツウ</t>
    </rPh>
    <rPh sb="2" eb="3">
      <t>ゲツ</t>
    </rPh>
    <rPh sb="4" eb="5">
      <t>キ</t>
    </rPh>
    <rPh sb="6" eb="7">
      <t>コウ</t>
    </rPh>
    <phoneticPr fontId="1"/>
  </si>
  <si>
    <t>通年月・木３校</t>
    <rPh sb="0" eb="1">
      <t>ツウ</t>
    </rPh>
    <rPh sb="2" eb="3">
      <t>ゲツ</t>
    </rPh>
    <rPh sb="4" eb="5">
      <t>キ</t>
    </rPh>
    <rPh sb="6" eb="7">
      <t>コウ</t>
    </rPh>
    <phoneticPr fontId="1"/>
  </si>
  <si>
    <t>通年月・木４校</t>
    <rPh sb="0" eb="1">
      <t>ツウ</t>
    </rPh>
    <rPh sb="2" eb="3">
      <t>ゲツ</t>
    </rPh>
    <rPh sb="4" eb="5">
      <t>キ</t>
    </rPh>
    <rPh sb="6" eb="7">
      <t>コウ</t>
    </rPh>
    <phoneticPr fontId="1"/>
  </si>
  <si>
    <t>通年月・木５校</t>
    <rPh sb="0" eb="1">
      <t>ツウ</t>
    </rPh>
    <rPh sb="2" eb="3">
      <t>ゲツ</t>
    </rPh>
    <rPh sb="4" eb="5">
      <t>キ</t>
    </rPh>
    <rPh sb="6" eb="7">
      <t>コウ</t>
    </rPh>
    <phoneticPr fontId="1"/>
  </si>
  <si>
    <t>通年月・木６校</t>
    <rPh sb="0" eb="1">
      <t>ツウ</t>
    </rPh>
    <rPh sb="2" eb="3">
      <t>ゲツ</t>
    </rPh>
    <rPh sb="4" eb="5">
      <t>キ</t>
    </rPh>
    <rPh sb="6" eb="7">
      <t>コウ</t>
    </rPh>
    <phoneticPr fontId="1"/>
  </si>
  <si>
    <t>前期月・木１校</t>
    <rPh sb="0" eb="2">
      <t>ゼンキ</t>
    </rPh>
    <rPh sb="2" eb="3">
      <t>ゲツ</t>
    </rPh>
    <rPh sb="4" eb="5">
      <t>モク</t>
    </rPh>
    <rPh sb="6" eb="7">
      <t>コウ</t>
    </rPh>
    <phoneticPr fontId="1"/>
  </si>
  <si>
    <t>前期月・木２校</t>
    <rPh sb="0" eb="2">
      <t>ゼンキ</t>
    </rPh>
    <rPh sb="2" eb="3">
      <t>ゲツ</t>
    </rPh>
    <rPh sb="4" eb="5">
      <t>モク</t>
    </rPh>
    <rPh sb="6" eb="7">
      <t>コウ</t>
    </rPh>
    <phoneticPr fontId="1"/>
  </si>
  <si>
    <t>前期月・木３校</t>
    <rPh sb="0" eb="2">
      <t>ゼンキ</t>
    </rPh>
    <rPh sb="2" eb="3">
      <t>ゲツ</t>
    </rPh>
    <rPh sb="4" eb="5">
      <t>モク</t>
    </rPh>
    <rPh sb="6" eb="7">
      <t>コウ</t>
    </rPh>
    <phoneticPr fontId="1"/>
  </si>
  <si>
    <t>前期月・木４校</t>
    <rPh sb="0" eb="2">
      <t>ゼンキ</t>
    </rPh>
    <rPh sb="2" eb="3">
      <t>ゲツ</t>
    </rPh>
    <rPh sb="4" eb="5">
      <t>モク</t>
    </rPh>
    <rPh sb="6" eb="7">
      <t>コウ</t>
    </rPh>
    <phoneticPr fontId="1"/>
  </si>
  <si>
    <t>前期月・木５校</t>
    <rPh sb="0" eb="2">
      <t>ゼンキ</t>
    </rPh>
    <rPh sb="2" eb="3">
      <t>ゲツ</t>
    </rPh>
    <rPh sb="4" eb="5">
      <t>モク</t>
    </rPh>
    <rPh sb="6" eb="7">
      <t>コウ</t>
    </rPh>
    <phoneticPr fontId="1"/>
  </si>
  <si>
    <t>前期月・木６校</t>
    <rPh sb="0" eb="2">
      <t>ゼンキ</t>
    </rPh>
    <rPh sb="2" eb="3">
      <t>ゲツ</t>
    </rPh>
    <rPh sb="4" eb="5">
      <t>モク</t>
    </rPh>
    <rPh sb="6" eb="7">
      <t>コウ</t>
    </rPh>
    <phoneticPr fontId="1"/>
  </si>
  <si>
    <t>後期月・木１校</t>
    <rPh sb="0" eb="2">
      <t>コウキ</t>
    </rPh>
    <rPh sb="2" eb="3">
      <t>ゲツ</t>
    </rPh>
    <rPh sb="4" eb="5">
      <t>モク</t>
    </rPh>
    <rPh sb="6" eb="7">
      <t>コウ</t>
    </rPh>
    <phoneticPr fontId="1"/>
  </si>
  <si>
    <t>後期月・木２校</t>
    <rPh sb="0" eb="2">
      <t>コウキ</t>
    </rPh>
    <rPh sb="2" eb="3">
      <t>ゲツ</t>
    </rPh>
    <rPh sb="4" eb="5">
      <t>モク</t>
    </rPh>
    <rPh sb="6" eb="7">
      <t>コウ</t>
    </rPh>
    <phoneticPr fontId="1"/>
  </si>
  <si>
    <t>後期月・木３校</t>
    <rPh sb="0" eb="2">
      <t>コウキ</t>
    </rPh>
    <rPh sb="2" eb="3">
      <t>ゲツ</t>
    </rPh>
    <rPh sb="4" eb="5">
      <t>モク</t>
    </rPh>
    <rPh sb="6" eb="7">
      <t>コウ</t>
    </rPh>
    <phoneticPr fontId="1"/>
  </si>
  <si>
    <t>後期月・木４校</t>
    <rPh sb="0" eb="2">
      <t>コウキ</t>
    </rPh>
    <rPh sb="2" eb="3">
      <t>ゲツ</t>
    </rPh>
    <rPh sb="4" eb="5">
      <t>モク</t>
    </rPh>
    <rPh sb="6" eb="7">
      <t>コウ</t>
    </rPh>
    <phoneticPr fontId="1"/>
  </si>
  <si>
    <t>後期月・木５校</t>
    <rPh sb="0" eb="2">
      <t>コウキ</t>
    </rPh>
    <rPh sb="2" eb="3">
      <t>ゲツ</t>
    </rPh>
    <rPh sb="4" eb="5">
      <t>モク</t>
    </rPh>
    <rPh sb="6" eb="7">
      <t>コウ</t>
    </rPh>
    <phoneticPr fontId="1"/>
  </si>
  <si>
    <t>後期月・木６校</t>
    <rPh sb="0" eb="2">
      <t>コウキ</t>
    </rPh>
    <rPh sb="2" eb="3">
      <t>ゲツ</t>
    </rPh>
    <rPh sb="4" eb="5">
      <t>モク</t>
    </rPh>
    <rPh sb="6" eb="7">
      <t>コウ</t>
    </rPh>
    <phoneticPr fontId="1"/>
  </si>
  <si>
    <t>通年火・金１校</t>
    <rPh sb="0" eb="1">
      <t>ツウ</t>
    </rPh>
    <rPh sb="2" eb="3">
      <t>カ</t>
    </rPh>
    <rPh sb="4" eb="5">
      <t>キン</t>
    </rPh>
    <rPh sb="6" eb="7">
      <t>コウ</t>
    </rPh>
    <phoneticPr fontId="1"/>
  </si>
  <si>
    <t>前期火・金１校</t>
    <rPh sb="0" eb="2">
      <t>ゼンキ</t>
    </rPh>
    <rPh sb="2" eb="3">
      <t>カ</t>
    </rPh>
    <rPh sb="4" eb="5">
      <t>キン</t>
    </rPh>
    <rPh sb="6" eb="7">
      <t>コウ</t>
    </rPh>
    <phoneticPr fontId="1"/>
  </si>
  <si>
    <t>後期火・金１校</t>
    <rPh sb="0" eb="2">
      <t>コウキ</t>
    </rPh>
    <rPh sb="2" eb="3">
      <t>カ</t>
    </rPh>
    <rPh sb="4" eb="5">
      <t>キン</t>
    </rPh>
    <rPh sb="6" eb="7">
      <t>コウ</t>
    </rPh>
    <phoneticPr fontId="1"/>
  </si>
  <si>
    <t>通年火・金２校</t>
    <rPh sb="0" eb="1">
      <t>ツウ</t>
    </rPh>
    <rPh sb="2" eb="3">
      <t>カ</t>
    </rPh>
    <rPh sb="4" eb="5">
      <t>キン</t>
    </rPh>
    <rPh sb="6" eb="7">
      <t>コウ</t>
    </rPh>
    <phoneticPr fontId="1"/>
  </si>
  <si>
    <t>通年火・金３校</t>
    <rPh sb="0" eb="1">
      <t>ツウ</t>
    </rPh>
    <rPh sb="2" eb="3">
      <t>カ</t>
    </rPh>
    <rPh sb="4" eb="5">
      <t>キン</t>
    </rPh>
    <rPh sb="6" eb="7">
      <t>コウ</t>
    </rPh>
    <phoneticPr fontId="1"/>
  </si>
  <si>
    <t>通年火・金４校</t>
    <rPh sb="0" eb="1">
      <t>ツウ</t>
    </rPh>
    <rPh sb="2" eb="3">
      <t>カ</t>
    </rPh>
    <rPh sb="4" eb="5">
      <t>キン</t>
    </rPh>
    <rPh sb="6" eb="7">
      <t>コウ</t>
    </rPh>
    <phoneticPr fontId="1"/>
  </si>
  <si>
    <t>通年火・金５校</t>
    <rPh sb="0" eb="1">
      <t>ツウ</t>
    </rPh>
    <rPh sb="2" eb="3">
      <t>カ</t>
    </rPh>
    <rPh sb="4" eb="5">
      <t>キン</t>
    </rPh>
    <rPh sb="6" eb="7">
      <t>コウ</t>
    </rPh>
    <phoneticPr fontId="1"/>
  </si>
  <si>
    <t>通年火・金６校</t>
    <rPh sb="0" eb="1">
      <t>ツウ</t>
    </rPh>
    <rPh sb="2" eb="3">
      <t>カ</t>
    </rPh>
    <rPh sb="4" eb="5">
      <t>キン</t>
    </rPh>
    <rPh sb="6" eb="7">
      <t>コウ</t>
    </rPh>
    <phoneticPr fontId="1"/>
  </si>
  <si>
    <t>前期火・金２校</t>
    <rPh sb="0" eb="2">
      <t>ゼンキ</t>
    </rPh>
    <rPh sb="2" eb="3">
      <t>カ</t>
    </rPh>
    <rPh sb="4" eb="5">
      <t>キン</t>
    </rPh>
    <rPh sb="6" eb="7">
      <t>コウ</t>
    </rPh>
    <phoneticPr fontId="1"/>
  </si>
  <si>
    <t>前期火・金３校</t>
    <rPh sb="0" eb="2">
      <t>ゼンキ</t>
    </rPh>
    <rPh sb="2" eb="3">
      <t>カ</t>
    </rPh>
    <rPh sb="4" eb="5">
      <t>キン</t>
    </rPh>
    <rPh sb="6" eb="7">
      <t>コウ</t>
    </rPh>
    <phoneticPr fontId="1"/>
  </si>
  <si>
    <t>前期火・金４校</t>
    <rPh sb="0" eb="2">
      <t>ゼンキ</t>
    </rPh>
    <rPh sb="2" eb="3">
      <t>カ</t>
    </rPh>
    <rPh sb="4" eb="5">
      <t>キン</t>
    </rPh>
    <rPh sb="6" eb="7">
      <t>コウ</t>
    </rPh>
    <phoneticPr fontId="1"/>
  </si>
  <si>
    <t>前期火・金５校</t>
    <rPh sb="0" eb="2">
      <t>ゼンキ</t>
    </rPh>
    <rPh sb="2" eb="3">
      <t>カ</t>
    </rPh>
    <rPh sb="4" eb="5">
      <t>キン</t>
    </rPh>
    <rPh sb="6" eb="7">
      <t>コウ</t>
    </rPh>
    <phoneticPr fontId="1"/>
  </si>
  <si>
    <t>前期火・金６校</t>
    <rPh sb="0" eb="2">
      <t>ゼンキ</t>
    </rPh>
    <rPh sb="2" eb="3">
      <t>カ</t>
    </rPh>
    <rPh sb="4" eb="5">
      <t>キン</t>
    </rPh>
    <rPh sb="6" eb="7">
      <t>コウ</t>
    </rPh>
    <phoneticPr fontId="1"/>
  </si>
  <si>
    <t>後期火・金２校</t>
    <rPh sb="0" eb="2">
      <t>コウキ</t>
    </rPh>
    <rPh sb="2" eb="3">
      <t>カ</t>
    </rPh>
    <rPh sb="4" eb="5">
      <t>キン</t>
    </rPh>
    <rPh sb="6" eb="7">
      <t>コウ</t>
    </rPh>
    <phoneticPr fontId="1"/>
  </si>
  <si>
    <t>後期火・金３校</t>
    <rPh sb="0" eb="2">
      <t>コウキ</t>
    </rPh>
    <rPh sb="2" eb="3">
      <t>カ</t>
    </rPh>
    <rPh sb="4" eb="5">
      <t>キン</t>
    </rPh>
    <rPh sb="6" eb="7">
      <t>コウ</t>
    </rPh>
    <phoneticPr fontId="1"/>
  </si>
  <si>
    <t>後期火・金４校</t>
    <rPh sb="0" eb="2">
      <t>コウキ</t>
    </rPh>
    <rPh sb="2" eb="3">
      <t>カ</t>
    </rPh>
    <rPh sb="4" eb="5">
      <t>キン</t>
    </rPh>
    <rPh sb="6" eb="7">
      <t>コウ</t>
    </rPh>
    <phoneticPr fontId="1"/>
  </si>
  <si>
    <t>後期火・金５校</t>
    <rPh sb="0" eb="2">
      <t>コウキ</t>
    </rPh>
    <rPh sb="2" eb="3">
      <t>カ</t>
    </rPh>
    <rPh sb="4" eb="5">
      <t>キン</t>
    </rPh>
    <rPh sb="6" eb="7">
      <t>コウ</t>
    </rPh>
    <phoneticPr fontId="1"/>
  </si>
  <si>
    <t>後期火・金６校</t>
    <rPh sb="0" eb="2">
      <t>コウキ</t>
    </rPh>
    <rPh sb="2" eb="3">
      <t>カ</t>
    </rPh>
    <rPh sb="4" eb="5">
      <t>キン</t>
    </rPh>
    <rPh sb="6" eb="7">
      <t>コウ</t>
    </rPh>
    <phoneticPr fontId="1"/>
  </si>
  <si>
    <t>-</t>
    <phoneticPr fontId="1"/>
  </si>
  <si>
    <t>※通年は前期と後期両方</t>
    <rPh sb="1" eb="3">
      <t>ツウネン</t>
    </rPh>
    <rPh sb="4" eb="6">
      <t>ゼンキ</t>
    </rPh>
    <rPh sb="7" eb="9">
      <t>コウキ</t>
    </rPh>
    <rPh sb="9" eb="11">
      <t>リョウホウ</t>
    </rPh>
    <phoneticPr fontId="1"/>
  </si>
  <si>
    <t>申込者氏名</t>
    <rPh sb="0" eb="3">
      <t>モウシコミシャ</t>
    </rPh>
    <rPh sb="3" eb="5">
      <t>シメイ</t>
    </rPh>
    <phoneticPr fontId="1"/>
  </si>
  <si>
    <t>№</t>
    <phoneticPr fontId="1"/>
  </si>
  <si>
    <t>（学校記入）</t>
    <rPh sb="1" eb="3">
      <t>ガッコウ</t>
    </rPh>
    <rPh sb="3" eb="5">
      <t>キニュウ</t>
    </rPh>
    <phoneticPr fontId="1"/>
  </si>
  <si>
    <t>前期火・金４校</t>
  </si>
  <si>
    <t>前期火・金４校コード</t>
  </si>
  <si>
    <t>後期火・金４校</t>
  </si>
  <si>
    <t>後期火・金４校コード</t>
  </si>
  <si>
    <t>通年月・木６校</t>
  </si>
  <si>
    <t>通年月・木６校コード</t>
  </si>
  <si>
    <t>通年火・金２校2</t>
  </si>
  <si>
    <t>通年火・金２校コード3</t>
  </si>
  <si>
    <t>通年火・金１校</t>
    <phoneticPr fontId="1"/>
  </si>
  <si>
    <t>通年火・金１校コード</t>
    <phoneticPr fontId="1"/>
  </si>
  <si>
    <t>通年火・金４校</t>
  </si>
  <si>
    <t>通年火・金４校コード</t>
  </si>
  <si>
    <t>通年火・金５校</t>
  </si>
  <si>
    <t>通年火・金５校コード</t>
  </si>
  <si>
    <t>通年火・金６校</t>
  </si>
  <si>
    <t>通年火・金６校コード</t>
  </si>
  <si>
    <t>通年＿月・木</t>
    <rPh sb="0" eb="2">
      <t>ツウネン</t>
    </rPh>
    <rPh sb="3" eb="4">
      <t>ゲツ</t>
    </rPh>
    <rPh sb="5" eb="6">
      <t>モク</t>
    </rPh>
    <phoneticPr fontId="1"/>
  </si>
  <si>
    <t>通年＿火・金</t>
    <rPh sb="0" eb="2">
      <t>ツウネン</t>
    </rPh>
    <rPh sb="3" eb="4">
      <t>ヒ</t>
    </rPh>
    <rPh sb="5" eb="6">
      <t>キン</t>
    </rPh>
    <phoneticPr fontId="1"/>
  </si>
  <si>
    <t>通年水３校</t>
  </si>
  <si>
    <t>通年水４校</t>
  </si>
  <si>
    <t>通年水５校</t>
  </si>
  <si>
    <t>通年水６校</t>
  </si>
  <si>
    <t>通年　水　実施無し</t>
    <rPh sb="0" eb="2">
      <t>ツウネン</t>
    </rPh>
    <rPh sb="3" eb="4">
      <t>スイ</t>
    </rPh>
    <rPh sb="5" eb="7">
      <t>ジッシ</t>
    </rPh>
    <rPh sb="7" eb="8">
      <t>ナ</t>
    </rPh>
    <phoneticPr fontId="1"/>
  </si>
  <si>
    <t>通年　金　実施無し</t>
    <rPh sb="0" eb="2">
      <t>ツウネン</t>
    </rPh>
    <rPh sb="3" eb="4">
      <t>キン</t>
    </rPh>
    <rPh sb="5" eb="7">
      <t>ジッシ</t>
    </rPh>
    <rPh sb="7" eb="8">
      <t>ナ</t>
    </rPh>
    <phoneticPr fontId="1"/>
  </si>
  <si>
    <t>通年金１校</t>
    <rPh sb="0" eb="2">
      <t>ツウネン</t>
    </rPh>
    <rPh sb="2" eb="3">
      <t>キン</t>
    </rPh>
    <rPh sb="4" eb="5">
      <t>コウ</t>
    </rPh>
    <phoneticPr fontId="1"/>
  </si>
  <si>
    <t>通年金２校</t>
    <rPh sb="0" eb="2">
      <t>ツウネン</t>
    </rPh>
    <rPh sb="2" eb="3">
      <t>キン</t>
    </rPh>
    <rPh sb="4" eb="5">
      <t>コウ</t>
    </rPh>
    <phoneticPr fontId="1"/>
  </si>
  <si>
    <t>通年金３校</t>
    <rPh sb="0" eb="2">
      <t>ツウネン</t>
    </rPh>
    <rPh sb="2" eb="3">
      <t>キン</t>
    </rPh>
    <rPh sb="4" eb="5">
      <t>コウ</t>
    </rPh>
    <phoneticPr fontId="1"/>
  </si>
  <si>
    <t>通年金５校</t>
    <rPh sb="0" eb="2">
      <t>ツウネン</t>
    </rPh>
    <rPh sb="2" eb="3">
      <t>キン</t>
    </rPh>
    <rPh sb="4" eb="5">
      <t>コウ</t>
    </rPh>
    <phoneticPr fontId="1"/>
  </si>
  <si>
    <t>通年金６校</t>
    <rPh sb="0" eb="2">
      <t>ツウネン</t>
    </rPh>
    <rPh sb="2" eb="3">
      <t>キン</t>
    </rPh>
    <rPh sb="4" eb="5">
      <t>コウ</t>
    </rPh>
    <phoneticPr fontId="1"/>
  </si>
  <si>
    <t>該当なし</t>
    <phoneticPr fontId="1"/>
  </si>
  <si>
    <t>現病歴</t>
    <rPh sb="0" eb="1">
      <t>ゲン</t>
    </rPh>
    <rPh sb="1" eb="3">
      <t>ビョウレキ</t>
    </rPh>
    <phoneticPr fontId="1"/>
  </si>
  <si>
    <t>学校生活に関わるものをご記入ください</t>
    <rPh sb="0" eb="2">
      <t>ガッコウ</t>
    </rPh>
    <rPh sb="2" eb="4">
      <t>セイカツ</t>
    </rPh>
    <rPh sb="5" eb="6">
      <t>カカ</t>
    </rPh>
    <rPh sb="12" eb="14">
      <t>キニュウ</t>
    </rPh>
    <phoneticPr fontId="1"/>
  </si>
  <si>
    <t>ＰＣ等</t>
    <rPh sb="2" eb="3">
      <t>トウ</t>
    </rPh>
    <phoneticPr fontId="1"/>
  </si>
  <si>
    <t>データの誤入力に注意してください。</t>
    <phoneticPr fontId="1"/>
  </si>
  <si>
    <t>希望する授業時間や講座が重複していないかを
確認してください。</t>
    <phoneticPr fontId="1"/>
  </si>
  <si>
    <t>希望する講座数を忘れずに選択してください。</t>
    <phoneticPr fontId="1"/>
  </si>
  <si>
    <t>印刷するときは、Ａ４縦（白色）の用紙に印刷範囲（シート）がすべて入るように印刷してください。（印刷範囲は設定済みです）</t>
    <phoneticPr fontId="1"/>
  </si>
  <si>
    <t>【通信制課程ではありません】</t>
    <rPh sb="1" eb="4">
      <t>ツウシンセイ</t>
    </rPh>
    <rPh sb="4" eb="6">
      <t>カテイ</t>
    </rPh>
    <phoneticPr fontId="1"/>
  </si>
  <si>
    <t>一部科目履修生</t>
    <rPh sb="0" eb="2">
      <t>イチブ</t>
    </rPh>
    <rPh sb="2" eb="4">
      <t>カモク</t>
    </rPh>
    <rPh sb="4" eb="6">
      <t>リシュウ</t>
    </rPh>
    <rPh sb="6" eb="7">
      <t>セイ</t>
    </rPh>
    <phoneticPr fontId="1"/>
  </si>
  <si>
    <t>募集要項</t>
    <rPh sb="0" eb="2">
      <t>ボシュウ</t>
    </rPh>
    <rPh sb="2" eb="4">
      <t>ヨウコウ</t>
    </rPh>
    <phoneticPr fontId="1"/>
  </si>
  <si>
    <t>[お願い]（申し込み前の留意事項）　</t>
    <rPh sb="6" eb="7">
      <t>モウ</t>
    </rPh>
    <rPh sb="8" eb="9">
      <t>コ</t>
    </rPh>
    <rPh sb="10" eb="11">
      <t>マエ</t>
    </rPh>
    <rPh sb="12" eb="14">
      <t>リュウイ</t>
    </rPh>
    <rPh sb="14" eb="16">
      <t>ジコウ</t>
    </rPh>
    <phoneticPr fontId="1"/>
  </si>
  <si>
    <t>　</t>
  </si>
  <si>
    <t>③　「講座内容紹介表」をよくご覧になり、学習内容や授業時間（展開時間）をよく確
　かめて、無理なく自分に適した講座を選択してください。</t>
    <rPh sb="25" eb="27">
      <t>ジュギョウ</t>
    </rPh>
    <rPh sb="30" eb="32">
      <t>テンカイ</t>
    </rPh>
    <rPh sb="32" eb="34">
      <t>ジカン</t>
    </rPh>
    <phoneticPr fontId="1"/>
  </si>
  <si>
    <t>②　講座はすべて本校生徒が優先であり、カルチャースクールや進学予備校、資格取得
　のための講習とは形態が違います。申し込みいただいても、ご要望に応えられない場　
　合があることをご理解ください。</t>
    <rPh sb="57" eb="58">
      <t>モウ</t>
    </rPh>
    <rPh sb="59" eb="60">
      <t>コ</t>
    </rPh>
    <phoneticPr fontId="1"/>
  </si>
  <si>
    <t>１　目　　的　　</t>
  </si>
  <si>
    <t>２　対 象 者　　</t>
  </si>
  <si>
    <t>３　開講講座　</t>
  </si>
  <si>
    <t>４　受講場所　</t>
  </si>
  <si>
    <t xml:space="preserve">５　費　　用 </t>
  </si>
  <si>
    <t>②教科書・教材費：各講座で異なります。また、実習費が必要な講座もあります。</t>
    <rPh sb="29" eb="31">
      <t>コウザ</t>
    </rPh>
    <phoneticPr fontId="1"/>
  </si>
  <si>
    <t>　　　　　　　</t>
    <phoneticPr fontId="1"/>
  </si>
  <si>
    <t>６　申込方法　</t>
  </si>
  <si>
    <t>７　申込期間　</t>
  </si>
  <si>
    <t>８　お問い合わせ</t>
    <rPh sb="3" eb="4">
      <t>ト</t>
    </rPh>
    <rPh sb="5" eb="6">
      <t>ア</t>
    </rPh>
    <phoneticPr fontId="1"/>
  </si>
  <si>
    <t>９　決定通知　　</t>
  </si>
  <si>
    <t>11　授業開始　</t>
  </si>
  <si>
    <t>①　一部科目履修生は、本校の正規授業で本校生徒と同じ内容を一緒に学習します。
　基礎学力充実のための講座や進学等を念頭に置いた実力練成の講座などがあり、講座
　名が似ていても学習内容が違います。　　※授業日に本校に登校して取り組みます。</t>
    <rPh sb="2" eb="4">
      <t>イチブ</t>
    </rPh>
    <rPh sb="4" eb="6">
      <t>カモク</t>
    </rPh>
    <rPh sb="6" eb="8">
      <t>リシュウ</t>
    </rPh>
    <rPh sb="8" eb="9">
      <t>セイ</t>
    </rPh>
    <rPh sb="100" eb="103">
      <t>ジュギョウビ</t>
    </rPh>
    <rPh sb="104" eb="106">
      <t>ホンコウ</t>
    </rPh>
    <rPh sb="107" eb="109">
      <t>トウコウ</t>
    </rPh>
    <rPh sb="111" eb="112">
      <t>ト</t>
    </rPh>
    <rPh sb="113" eb="114">
      <t>ク</t>
    </rPh>
    <phoneticPr fontId="1"/>
  </si>
  <si>
    <r>
      <rPr>
        <sz val="6"/>
        <color theme="1"/>
        <rFont val="ＭＳ 明朝"/>
        <family val="1"/>
        <charset val="128"/>
      </rPr>
      <t xml:space="preserve"> </t>
    </r>
    <r>
      <rPr>
        <sz val="8"/>
        <color theme="1"/>
        <rFont val="ＭＳ 明朝"/>
        <family val="1"/>
        <charset val="128"/>
      </rPr>
      <t>　</t>
    </r>
    <r>
      <rPr>
        <sz val="10"/>
        <color theme="1"/>
        <rFont val="ＭＳ 明朝"/>
        <family val="1"/>
        <charset val="128"/>
      </rPr>
      <t>「講座内容紹介表」でご確認ください。（およそ5,000円程度）</t>
    </r>
    <rPh sb="3" eb="5">
      <t>コウザ</t>
    </rPh>
    <rPh sb="5" eb="7">
      <t>ナイヨウ</t>
    </rPh>
    <rPh sb="7" eb="9">
      <t>ショウカイ</t>
    </rPh>
    <rPh sb="9" eb="10">
      <t>ヒョウ</t>
    </rPh>
    <rPh sb="13" eb="15">
      <t>カクニン</t>
    </rPh>
    <phoneticPr fontId="1"/>
  </si>
  <si>
    <t>①本校ホームページから「一部科目履修募集要項」（以下、募集要項）をダウンロードします。
　</t>
    <rPh sb="1" eb="3">
      <t>ホンコウ</t>
    </rPh>
    <rPh sb="12" eb="18">
      <t>イチブカモクリシュウ</t>
    </rPh>
    <rPh sb="18" eb="22">
      <t>ボシュウヨウコウ</t>
    </rPh>
    <rPh sb="27" eb="31">
      <t>ボシュウヨウコウ</t>
    </rPh>
    <phoneticPr fontId="1"/>
  </si>
  <si>
    <t>①郵送申込の場合：最終日必着。郵送料は申込者負担でお願いします。</t>
    <phoneticPr fontId="1"/>
  </si>
  <si>
    <t>※申し込みに際して、機器・端末等の操作に関する個別のご相談には応じられません。</t>
    <rPh sb="1" eb="2">
      <t>モウ</t>
    </rPh>
    <rPh sb="3" eb="4">
      <t>コ</t>
    </rPh>
    <rPh sb="6" eb="7">
      <t>サイ</t>
    </rPh>
    <rPh sb="10" eb="12">
      <t>キキ</t>
    </rPh>
    <rPh sb="13" eb="15">
      <t>タンマツ</t>
    </rPh>
    <rPh sb="15" eb="16">
      <t>トウ</t>
    </rPh>
    <rPh sb="17" eb="19">
      <t>ソウサ</t>
    </rPh>
    <rPh sb="20" eb="21">
      <t>カン</t>
    </rPh>
    <rPh sb="23" eb="25">
      <t>コベツ</t>
    </rPh>
    <rPh sb="27" eb="29">
      <t>ソウダン</t>
    </rPh>
    <rPh sb="31" eb="32">
      <t>オウ</t>
    </rPh>
    <phoneticPr fontId="1"/>
  </si>
  <si>
    <t>⑤　申し込みに際して、機器・端末の操作等に関する個別のご相談には応じられません
　ので、あらかじめご承知ください。</t>
    <rPh sb="2" eb="3">
      <t>モウ</t>
    </rPh>
    <rPh sb="4" eb="5">
      <t>コ</t>
    </rPh>
    <rPh sb="7" eb="8">
      <t>サイ</t>
    </rPh>
    <rPh sb="11" eb="13">
      <t>キキ</t>
    </rPh>
    <rPh sb="14" eb="16">
      <t>タンマツ</t>
    </rPh>
    <rPh sb="17" eb="19">
      <t>ソウサ</t>
    </rPh>
    <rPh sb="19" eb="20">
      <t>トウ</t>
    </rPh>
    <rPh sb="21" eb="22">
      <t>カン</t>
    </rPh>
    <rPh sb="24" eb="26">
      <t>コベツ</t>
    </rPh>
    <rPh sb="28" eb="30">
      <t>ソウダン</t>
    </rPh>
    <rPh sb="32" eb="33">
      <t>オウ</t>
    </rPh>
    <rPh sb="50" eb="52">
      <t>ショウチ</t>
    </rPh>
    <phoneticPr fontId="1"/>
  </si>
  <si>
    <t>③ＩＤカード（身分証明書）：200円 　　 ※年度ごとに全員作成します。</t>
    <rPh sb="23" eb="25">
      <t>ネンド</t>
    </rPh>
    <rPh sb="28" eb="30">
      <t>ゼンイン</t>
    </rPh>
    <rPh sb="30" eb="32">
      <t>サクセイ</t>
    </rPh>
    <phoneticPr fontId="1"/>
  </si>
  <si>
    <t>＜北海道有朋高等学校　単位制課程＞</t>
    <rPh sb="1" eb="4">
      <t>ホッカイドウ</t>
    </rPh>
    <rPh sb="4" eb="10">
      <t>ユウホウコウトウガッコウ</t>
    </rPh>
    <rPh sb="11" eb="14">
      <t>タンイセイ</t>
    </rPh>
    <rPh sb="14" eb="16">
      <t>カテイ</t>
    </rPh>
    <phoneticPr fontId="1"/>
  </si>
  <si>
    <t>※事情により欠席する場合、必ず事前連絡の上、対応指示を受けてください。</t>
    <rPh sb="22" eb="24">
      <t>タイオウ</t>
    </rPh>
    <phoneticPr fontId="1"/>
  </si>
  <si>
    <t>②持参申込の場合：受付時間　平日9:00～16:00(事務室)　　※土･日･祝日は除く。</t>
    <rPh sb="9" eb="13">
      <t>ウケツケジカン</t>
    </rPh>
    <rPh sb="14" eb="16">
      <t>ヘイジツ</t>
    </rPh>
    <phoneticPr fontId="1"/>
  </si>
  <si>
    <t>（時間）平日9:00～16:00　　※土･日･祝日は除く。</t>
    <phoneticPr fontId="1"/>
  </si>
  <si>
    <t>※一部科目履修生は、受け入れ可能な講座（授業）のみ受講できます。</t>
    <rPh sb="1" eb="8">
      <t>イチブカモクリシュウセイ</t>
    </rPh>
    <rPh sb="10" eb="11">
      <t>ウ</t>
    </rPh>
    <rPh sb="12" eb="13">
      <t>イ</t>
    </rPh>
    <rPh sb="14" eb="16">
      <t>カノウ</t>
    </rPh>
    <rPh sb="17" eb="19">
      <t>コウザ</t>
    </rPh>
    <rPh sb="20" eb="22">
      <t>ジュギョウ</t>
    </rPh>
    <rPh sb="25" eb="27">
      <t>ジュコウ</t>
    </rPh>
    <phoneticPr fontId="1"/>
  </si>
  <si>
    <t>①受講料：１単位あたり1,750円　（注）法改正により変更になる場合があります。
　　　　　２単位科目と４単位科目がありますので、「講座内容紹介表」でご確認ください。</t>
    <phoneticPr fontId="1"/>
  </si>
  <si>
    <t>ユウホウ　ハナコ</t>
    <phoneticPr fontId="1"/>
  </si>
  <si>
    <t>有朋　花子</t>
    <rPh sb="0" eb="2">
      <t>ユウホウ</t>
    </rPh>
    <rPh sb="3" eb="5">
      <t>ハナコ</t>
    </rPh>
    <phoneticPr fontId="1"/>
  </si>
  <si>
    <t xml:space="preserve">「申込書」を完成後、「時間割」シート（黄色見出し）をクリックして、時間割も上記同様に印刷してください。
</t>
    <rPh sb="1" eb="4">
      <t>モウシコミショ</t>
    </rPh>
    <rPh sb="6" eb="9">
      <t>カンセイゴ</t>
    </rPh>
    <phoneticPr fontId="1"/>
  </si>
  <si>
    <t>002</t>
    <phoneticPr fontId="1"/>
  </si>
  <si>
    <t>1234</t>
    <phoneticPr fontId="1"/>
  </si>
  <si>
    <t>札幌市北区屯田９条７丁目　1-2-3</t>
    <rPh sb="0" eb="3">
      <t>サッポロシ</t>
    </rPh>
    <rPh sb="3" eb="7">
      <t>キタクトンデン</t>
    </rPh>
    <rPh sb="8" eb="9">
      <t>ジョウ</t>
    </rPh>
    <rPh sb="10" eb="12">
      <t>チョウメ</t>
    </rPh>
    <phoneticPr fontId="1"/>
  </si>
  <si>
    <t>koukou@xyz.co.jp</t>
    <phoneticPr fontId="1"/>
  </si>
  <si>
    <t>yuho@abc.com</t>
    <phoneticPr fontId="1"/>
  </si>
  <si>
    <r>
      <t>特記事項　</t>
    </r>
    <r>
      <rPr>
        <sz val="10"/>
        <color theme="2" tint="-0.499984740745262"/>
        <rFont val="ＭＳ Ｐゴシック"/>
        <family val="3"/>
        <charset val="128"/>
      </rPr>
      <t>（事前に本校へ伝えておきたいこと、体調面でご心配こと　等）</t>
    </r>
    <rPh sb="0" eb="2">
      <t>トッキ</t>
    </rPh>
    <rPh sb="2" eb="4">
      <t>ジコウ</t>
    </rPh>
    <rPh sb="6" eb="8">
      <t>ジゼン</t>
    </rPh>
    <rPh sb="9" eb="11">
      <t>ホンコウ</t>
    </rPh>
    <rPh sb="12" eb="13">
      <t>ツタ</t>
    </rPh>
    <rPh sb="22" eb="25">
      <t>タイチョウメン</t>
    </rPh>
    <rPh sb="27" eb="29">
      <t>シンパイ</t>
    </rPh>
    <rPh sb="32" eb="33">
      <t>トウ</t>
    </rPh>
    <phoneticPr fontId="1"/>
  </si>
  <si>
    <t>有</t>
  </si>
  <si>
    <t>その他</t>
  </si>
  <si>
    <t>０１１</t>
    <phoneticPr fontId="1"/>
  </si>
  <si>
    <t>１２３</t>
    <phoneticPr fontId="1"/>
  </si>
  <si>
    <t>４５６７</t>
    <phoneticPr fontId="1"/>
  </si>
  <si>
    <t>０９０</t>
    <phoneticPr fontId="1"/>
  </si>
  <si>
    <t>９８７６</t>
    <phoneticPr fontId="1"/>
  </si>
  <si>
    <t>５４３２</t>
    <phoneticPr fontId="1"/>
  </si>
  <si>
    <t>７１０－１２３４</t>
    <phoneticPr fontId="1"/>
  </si>
  <si>
    <t>前期</t>
  </si>
  <si>
    <t>火・金</t>
  </si>
  <si>
    <t>２校</t>
  </si>
  <si>
    <t>月・木</t>
  </si>
  <si>
    <t>１校</t>
  </si>
  <si>
    <t>通年</t>
  </si>
  <si>
    <t>水</t>
  </si>
  <si>
    <r>
      <t>③受講講座決定後は、</t>
    </r>
    <r>
      <rPr>
        <u/>
        <sz val="10"/>
        <color theme="1"/>
        <rFont val="ＭＳ 明朝"/>
        <family val="1"/>
        <charset val="128"/>
      </rPr>
      <t>キャンセルはできますが、変更はできません</t>
    </r>
    <r>
      <rPr>
        <sz val="10"/>
        <color theme="1"/>
        <rFont val="ＭＳ 明朝"/>
        <family val="1"/>
        <charset val="128"/>
      </rPr>
      <t>。</t>
    </r>
    <rPh sb="1" eb="3">
      <t>ジュコウ</t>
    </rPh>
    <rPh sb="3" eb="5">
      <t>コウザ</t>
    </rPh>
    <rPh sb="5" eb="8">
      <t>ケッテイゴ</t>
    </rPh>
    <rPh sb="22" eb="24">
      <t>ヘンコウ</t>
    </rPh>
    <phoneticPr fontId="1"/>
  </si>
  <si>
    <r>
      <t>①「講座展開表」をご覧ください。</t>
    </r>
    <r>
      <rPr>
        <u/>
        <sz val="10"/>
        <color theme="1"/>
        <rFont val="ＭＳ 明朝"/>
        <family val="1"/>
        <charset val="128"/>
      </rPr>
      <t>一人最大２講座まで受講可能</t>
    </r>
    <r>
      <rPr>
        <sz val="10"/>
        <color theme="1"/>
        <rFont val="ＭＳ 明朝"/>
        <family val="1"/>
        <charset val="128"/>
      </rPr>
      <t>です。</t>
    </r>
    <rPh sb="2" eb="4">
      <t>コウザ</t>
    </rPh>
    <rPh sb="4" eb="6">
      <t>テンカイ</t>
    </rPh>
    <rPh sb="6" eb="7">
      <t>ヒョウ</t>
    </rPh>
    <phoneticPr fontId="1"/>
  </si>
  <si>
    <t>確認</t>
    <rPh sb="0" eb="2">
      <t>カクニン</t>
    </rPh>
    <phoneticPr fontId="1"/>
  </si>
  <si>
    <t>（最大で２講座まで受講できます）</t>
    <rPh sb="1" eb="3">
      <t>サイダイ</t>
    </rPh>
    <rPh sb="5" eb="7">
      <t>コウザ</t>
    </rPh>
    <rPh sb="9" eb="11">
      <t>ジュコウ</t>
    </rPh>
    <phoneticPr fontId="1"/>
  </si>
  <si>
    <t>例　・低血糖症のため糖分補給のための飴、飲み物を定期的に摂取します
　　・てんかんのため短時間ですが発作が出るときがあります
　　・足のけがのため車椅子を使用しています　　　等　　</t>
    <rPh sb="0" eb="1">
      <t>レイ</t>
    </rPh>
    <rPh sb="3" eb="6">
      <t>テイケットウ</t>
    </rPh>
    <rPh sb="6" eb="7">
      <t>ショウ</t>
    </rPh>
    <rPh sb="10" eb="12">
      <t>トウブン</t>
    </rPh>
    <rPh sb="12" eb="14">
      <t>ホキュウ</t>
    </rPh>
    <rPh sb="18" eb="19">
      <t>アメ</t>
    </rPh>
    <rPh sb="20" eb="21">
      <t>ノ</t>
    </rPh>
    <rPh sb="22" eb="23">
      <t>モノ</t>
    </rPh>
    <rPh sb="24" eb="27">
      <t>テイキテキ</t>
    </rPh>
    <rPh sb="28" eb="30">
      <t>セッシュ</t>
    </rPh>
    <rPh sb="44" eb="47">
      <t>タンジカン</t>
    </rPh>
    <rPh sb="50" eb="52">
      <t>ホッサ</t>
    </rPh>
    <rPh sb="53" eb="54">
      <t>デ</t>
    </rPh>
    <rPh sb="66" eb="67">
      <t>アシ</t>
    </rPh>
    <rPh sb="73" eb="76">
      <t>クルマイス</t>
    </rPh>
    <rPh sb="77" eb="79">
      <t>シヨウ</t>
    </rPh>
    <rPh sb="87" eb="88">
      <t>ナド</t>
    </rPh>
    <phoneticPr fontId="1"/>
  </si>
  <si>
    <t>有　→</t>
  </si>
  <si>
    <t>心身症、てんかん　等</t>
    <rPh sb="0" eb="3">
      <t>シンシンショウ</t>
    </rPh>
    <rPh sb="9" eb="10">
      <t>トウ</t>
    </rPh>
    <phoneticPr fontId="1"/>
  </si>
  <si>
    <t>印刷するときは、Ａ４縦（白色）の用紙に印刷範囲（シート）がすべて入るように印刷してください。
（印刷範囲は設定済みです）
印刷は、モノクロ印刷（白黒印刷）でかまいません。</t>
    <rPh sb="61" eb="63">
      <t>インサツ</t>
    </rPh>
    <rPh sb="69" eb="71">
      <t>インサツ</t>
    </rPh>
    <rPh sb="72" eb="74">
      <t>シロクロ</t>
    </rPh>
    <rPh sb="74" eb="76">
      <t>インサツ</t>
    </rPh>
    <phoneticPr fontId="1"/>
  </si>
  <si>
    <t>④タブレット端末費用（学校斡旋で購入した方のみ）（およそ50,000円程度）</t>
    <rPh sb="6" eb="8">
      <t>タンマツ</t>
    </rPh>
    <rPh sb="8" eb="10">
      <t>ヒヨウ</t>
    </rPh>
    <rPh sb="11" eb="13">
      <t>ガッコウ</t>
    </rPh>
    <rPh sb="13" eb="15">
      <t>アッセン</t>
    </rPh>
    <rPh sb="16" eb="18">
      <t>コウニュウ</t>
    </rPh>
    <rPh sb="20" eb="21">
      <t>カタ</t>
    </rPh>
    <rPh sb="34" eb="35">
      <t>エン</t>
    </rPh>
    <rPh sb="35" eb="37">
      <t>テイド</t>
    </rPh>
    <phoneticPr fontId="1"/>
  </si>
  <si>
    <r>
      <t>①</t>
    </r>
    <r>
      <rPr>
        <u/>
        <sz val="10"/>
        <color theme="1"/>
        <rFont val="ＭＳ 明朝"/>
        <family val="1"/>
        <charset val="128"/>
      </rPr>
      <t>原則、一般社会人の方で、高校の講座（授業）を受ける学力を有する方</t>
    </r>
    <r>
      <rPr>
        <sz val="10"/>
        <color theme="1"/>
        <rFont val="ＭＳ 明朝"/>
        <family val="1"/>
        <charset val="128"/>
      </rPr>
      <t>。</t>
    </r>
    <phoneticPr fontId="1"/>
  </si>
  <si>
    <r>
      <t>②</t>
    </r>
    <r>
      <rPr>
        <u/>
        <sz val="10"/>
        <color theme="1"/>
        <rFont val="ＭＳ 明朝"/>
        <family val="1"/>
        <charset val="128"/>
      </rPr>
      <t>パソコンやタブレット端末等の使用操作を理解し、活用のできる方</t>
    </r>
    <r>
      <rPr>
        <sz val="10"/>
        <color theme="1"/>
        <rFont val="ＭＳ 明朝"/>
        <family val="1"/>
        <charset val="128"/>
      </rPr>
      <t>。</t>
    </r>
    <rPh sb="11" eb="13">
      <t>タンマツ</t>
    </rPh>
    <rPh sb="13" eb="14">
      <t>トウ</t>
    </rPh>
    <rPh sb="15" eb="17">
      <t>シヨウ</t>
    </rPh>
    <rPh sb="17" eb="19">
      <t>ソウサ</t>
    </rPh>
    <rPh sb="20" eb="22">
      <t>リカイ</t>
    </rPh>
    <rPh sb="24" eb="26">
      <t>カツヨウ</t>
    </rPh>
    <rPh sb="30" eb="31">
      <t>カタ</t>
    </rPh>
    <phoneticPr fontId="1"/>
  </si>
  <si>
    <t>原則として、希望する授業時間や講座が重複していないかを確認してください。</t>
    <rPh sb="0" eb="2">
      <t>ゲンソク</t>
    </rPh>
    <phoneticPr fontId="1"/>
  </si>
  <si>
    <t>授業時間や講座名等が重複している場合は「要確認通知欄」にメッセージが表示されます。</t>
    <rPh sb="0" eb="2">
      <t>ジュギョウ</t>
    </rPh>
    <rPh sb="2" eb="4">
      <t>ジカン</t>
    </rPh>
    <rPh sb="5" eb="8">
      <t>コウザメイ</t>
    </rPh>
    <rPh sb="8" eb="9">
      <t>トウ</t>
    </rPh>
    <rPh sb="10" eb="12">
      <t>チョウフク</t>
    </rPh>
    <rPh sb="16" eb="18">
      <t>バアイ</t>
    </rPh>
    <rPh sb="20" eb="23">
      <t>ヨウカクニン</t>
    </rPh>
    <rPh sb="23" eb="25">
      <t>ツウチ</t>
    </rPh>
    <rPh sb="25" eb="26">
      <t>ラン</t>
    </rPh>
    <rPh sb="34" eb="36">
      <t>ヒョウジ</t>
    </rPh>
    <phoneticPr fontId="1"/>
  </si>
  <si>
    <t>バス・ＪＲ等</t>
  </si>
  <si>
    <t>自家用車</t>
  </si>
  <si>
    <t>①　実施時間や講座名等の重複はありません。よって、上記のとおり申請します
　　【要確認通知なし】</t>
    <rPh sb="2" eb="4">
      <t>ジッシ</t>
    </rPh>
    <rPh sb="4" eb="6">
      <t>ジカン</t>
    </rPh>
    <rPh sb="7" eb="10">
      <t>コウザメイ</t>
    </rPh>
    <rPh sb="10" eb="11">
      <t>トウ</t>
    </rPh>
    <rPh sb="12" eb="14">
      <t>チョウフク</t>
    </rPh>
    <rPh sb="25" eb="27">
      <t>ジョウキ</t>
    </rPh>
    <rPh sb="31" eb="33">
      <t>シンセイ</t>
    </rPh>
    <phoneticPr fontId="1"/>
  </si>
  <si>
    <t>要確認通知</t>
    <rPh sb="0" eb="3">
      <t>ヨウカクニン</t>
    </rPh>
    <rPh sb="3" eb="5">
      <t>ツウチ</t>
    </rPh>
    <phoneticPr fontId="1"/>
  </si>
  <si>
    <t>②　授業の「期間・曜日・校時」が重複していますが、上記のとおり申請します
　　【要確認通知あり】</t>
    <rPh sb="2" eb="4">
      <t>ジュギョウ</t>
    </rPh>
    <rPh sb="6" eb="8">
      <t>キカン</t>
    </rPh>
    <rPh sb="9" eb="11">
      <t>ヨウビ</t>
    </rPh>
    <rPh sb="12" eb="14">
      <t>コウジ</t>
    </rPh>
    <rPh sb="16" eb="18">
      <t>チョウフク</t>
    </rPh>
    <rPh sb="25" eb="27">
      <t>ジョウキ</t>
    </rPh>
    <rPh sb="31" eb="33">
      <t>シンセイ</t>
    </rPh>
    <phoneticPr fontId="1"/>
  </si>
  <si>
    <t>③　「講座名」が重複していますが、上記のとおり申請します
　　【要確認通知あり】</t>
    <rPh sb="3" eb="6">
      <t>コウザメイ</t>
    </rPh>
    <rPh sb="8" eb="10">
      <t>チョウフク</t>
    </rPh>
    <rPh sb="17" eb="19">
      <t>ジョウキ</t>
    </rPh>
    <rPh sb="23" eb="25">
      <t>シンセイ</t>
    </rPh>
    <phoneticPr fontId="1"/>
  </si>
  <si>
    <t>写真の裏面に</t>
    <rPh sb="0" eb="2">
      <t>シャシン</t>
    </rPh>
    <rPh sb="3" eb="5">
      <t>リメン</t>
    </rPh>
    <phoneticPr fontId="1"/>
  </si>
  <si>
    <t>氏名を記入する</t>
    <rPh sb="0" eb="2">
      <t>シメイ</t>
    </rPh>
    <rPh sb="3" eb="5">
      <t>キニュウ</t>
    </rPh>
    <phoneticPr fontId="1"/>
  </si>
  <si>
    <t>・正面上半身脱帽</t>
    <rPh sb="1" eb="3">
      <t>ショウメン</t>
    </rPh>
    <rPh sb="3" eb="6">
      <t>ジョウハンシン</t>
    </rPh>
    <rPh sb="6" eb="8">
      <t>ダツボウ</t>
    </rPh>
    <phoneticPr fontId="1"/>
  </si>
  <si>
    <t>・北海道は省略可</t>
    <rPh sb="1" eb="4">
      <t>ホッカイドウ</t>
    </rPh>
    <rPh sb="5" eb="7">
      <t>ショウリャク</t>
    </rPh>
    <rPh sb="7" eb="8">
      <t>カ</t>
    </rPh>
    <phoneticPr fontId="1"/>
  </si>
  <si>
    <t>・日中に連絡可能な
 番号(どちらかでも可）</t>
    <rPh sb="1" eb="3">
      <t>ニッチュウ</t>
    </rPh>
    <rPh sb="4" eb="6">
      <t>レンラク</t>
    </rPh>
    <rPh sb="6" eb="8">
      <t>カノウ</t>
    </rPh>
    <rPh sb="11" eb="13">
      <t>バンゴウ</t>
    </rPh>
    <rPh sb="20" eb="21">
      <t>カ</t>
    </rPh>
    <phoneticPr fontId="1"/>
  </si>
  <si>
    <t>・姓と名の間は一字分
 あける</t>
    <rPh sb="1" eb="2">
      <t>セイ</t>
    </rPh>
    <rPh sb="3" eb="4">
      <t>ナ</t>
    </rPh>
    <rPh sb="5" eb="6">
      <t>マ</t>
    </rPh>
    <rPh sb="7" eb="8">
      <t>イチ</t>
    </rPh>
    <rPh sb="9" eb="10">
      <t>ブン</t>
    </rPh>
    <phoneticPr fontId="1"/>
  </si>
  <si>
    <t>・加工写真、スナップや
　普通用紙に印刷したも
　のは不可</t>
    <rPh sb="1" eb="3">
      <t>カコウ</t>
    </rPh>
    <rPh sb="3" eb="5">
      <t>シャシン</t>
    </rPh>
    <rPh sb="13" eb="15">
      <t>フツウ</t>
    </rPh>
    <rPh sb="15" eb="17">
      <t>ヨウシ</t>
    </rPh>
    <rPh sb="18" eb="20">
      <t>インサツ</t>
    </rPh>
    <rPh sb="27" eb="29">
      <t>フカ</t>
    </rPh>
    <phoneticPr fontId="1"/>
  </si>
  <si>
    <t>・裏面に氏名を記入し､上
　部をセロテープで貼る</t>
    <rPh sb="1" eb="3">
      <t>リメン</t>
    </rPh>
    <rPh sb="4" eb="6">
      <t>シメイ</t>
    </rPh>
    <rPh sb="7" eb="9">
      <t>キニュウ</t>
    </rPh>
    <rPh sb="11" eb="12">
      <t>ウエ</t>
    </rPh>
    <rPh sb="14" eb="15">
      <t>ブ</t>
    </rPh>
    <phoneticPr fontId="1"/>
  </si>
  <si>
    <t>・４cm×３cmの大きさ</t>
    <rPh sb="9" eb="10">
      <t>オオ</t>
    </rPh>
    <phoneticPr fontId="1"/>
  </si>
  <si>
    <t>・どちらか１つでも可</t>
    <rPh sb="9" eb="10">
      <t>カ</t>
    </rPh>
    <phoneticPr fontId="1"/>
  </si>
  <si>
    <t>・単位制の卒業生または
　過去に一部科目履修経
　験者の方は「有」とし、
　ＩＤ番号を記入</t>
    <rPh sb="1" eb="4">
      <t>タンイセイ</t>
    </rPh>
    <rPh sb="5" eb="8">
      <t>ソツギョウセイ</t>
    </rPh>
    <rPh sb="13" eb="15">
      <t>カコ</t>
    </rPh>
    <rPh sb="16" eb="18">
      <t>イチブ</t>
    </rPh>
    <rPh sb="18" eb="20">
      <t>カモク</t>
    </rPh>
    <rPh sb="20" eb="22">
      <t>リシュウ</t>
    </rPh>
    <rPh sb="22" eb="23">
      <t>キョウ</t>
    </rPh>
    <rPh sb="25" eb="26">
      <t>ゲン</t>
    </rPh>
    <rPh sb="26" eb="27">
      <t>シャ</t>
    </rPh>
    <rPh sb="28" eb="29">
      <t>カタ</t>
    </rPh>
    <rPh sb="31" eb="32">
      <t>ア</t>
    </rPh>
    <rPh sb="40" eb="42">
      <t>バンゴウ</t>
    </rPh>
    <rPh sb="43" eb="45">
      <t>キニュウ</t>
    </rPh>
    <phoneticPr fontId="1"/>
  </si>
  <si>
    <t>・主な通学方法</t>
    <rPh sb="1" eb="2">
      <t>オモ</t>
    </rPh>
    <rPh sb="3" eb="5">
      <t>ツウガク</t>
    </rPh>
    <rPh sb="5" eb="7">
      <t>ホウホウ</t>
    </rPh>
    <phoneticPr fontId="1"/>
  </si>
  <si>
    <r>
      <t>※</t>
    </r>
    <r>
      <rPr>
        <b/>
        <sz val="12"/>
        <color theme="6"/>
        <rFont val="ＭＳ Ｐ明朝"/>
        <family val="1"/>
        <charset val="128"/>
      </rPr>
      <t>緑色の部分</t>
    </r>
    <r>
      <rPr>
        <b/>
        <sz val="12"/>
        <color theme="1"/>
        <rFont val="ＭＳ Ｐ明朝"/>
        <family val="1"/>
        <charset val="128"/>
      </rPr>
      <t>をご自身で入力するか、選択肢がある場合は選んで入力してください。</t>
    </r>
    <rPh sb="1" eb="3">
      <t>ミドリイロ</t>
    </rPh>
    <rPh sb="4" eb="6">
      <t>ブブン</t>
    </rPh>
    <rPh sb="8" eb="10">
      <t>ジシン</t>
    </rPh>
    <rPh sb="11" eb="13">
      <t>ニュウリョク</t>
    </rPh>
    <rPh sb="17" eb="20">
      <t>センタクシ</t>
    </rPh>
    <rPh sb="23" eb="25">
      <t>バアイ</t>
    </rPh>
    <rPh sb="26" eb="27">
      <t>エラ</t>
    </rPh>
    <rPh sb="29" eb="31">
      <t>ニュウリョク</t>
    </rPh>
    <phoneticPr fontId="1"/>
  </si>
  <si>
    <t>・優先順位を考慮して
 希望する講座を選択</t>
    <rPh sb="1" eb="3">
      <t>ユウセン</t>
    </rPh>
    <rPh sb="3" eb="5">
      <t>ジュンイ</t>
    </rPh>
    <rPh sb="6" eb="8">
      <t>コウリョ</t>
    </rPh>
    <rPh sb="12" eb="13">
      <t>キ</t>
    </rPh>
    <rPh sb="13" eb="14">
      <t>ボウ</t>
    </rPh>
    <rPh sb="16" eb="18">
      <t>コウザ</t>
    </rPh>
    <rPh sb="19" eb="21">
      <t>センタク</t>
    </rPh>
    <phoneticPr fontId="1"/>
  </si>
  <si>
    <t>・受講希望講座数を選択</t>
    <rPh sb="1" eb="3">
      <t>ジュコウ</t>
    </rPh>
    <rPh sb="3" eb="5">
      <t>キボウ</t>
    </rPh>
    <rPh sb="5" eb="7">
      <t>コウザ</t>
    </rPh>
    <rPh sb="7" eb="8">
      <t>スウ</t>
    </rPh>
    <rPh sb="9" eb="11">
      <t>センタク</t>
    </rPh>
    <phoneticPr fontId="1"/>
  </si>
  <si>
    <t>・申請内容の最終確認</t>
    <rPh sb="1" eb="3">
      <t>シンセイ</t>
    </rPh>
    <rPh sb="3" eb="5">
      <t>ナイヨウ</t>
    </rPh>
    <rPh sb="6" eb="8">
      <t>サイシュウ</t>
    </rPh>
    <rPh sb="8" eb="10">
      <t>カクニン</t>
    </rPh>
    <phoneticPr fontId="1"/>
  </si>
  <si>
    <t>（講座番号・単位は自動入力）</t>
    <rPh sb="1" eb="3">
      <t>コウザ</t>
    </rPh>
    <rPh sb="3" eb="5">
      <t>バンゴウ</t>
    </rPh>
    <rPh sb="6" eb="8">
      <t>タンイ</t>
    </rPh>
    <rPh sb="9" eb="11">
      <t>ジドウ</t>
    </rPh>
    <rPh sb="11" eb="13">
      <t>ニュウリョク</t>
    </rPh>
    <phoneticPr fontId="1"/>
  </si>
  <si>
    <t>＜講座入力に関して＞</t>
    <rPh sb="1" eb="3">
      <t>コウザ</t>
    </rPh>
    <rPh sb="3" eb="5">
      <t>ニュウリョク</t>
    </rPh>
    <rPh sb="6" eb="7">
      <t>カン</t>
    </rPh>
    <phoneticPr fontId="1"/>
  </si>
  <si>
    <t>・通年　→　上記の両期間</t>
    <rPh sb="1" eb="3">
      <t>ツウネン</t>
    </rPh>
    <rPh sb="6" eb="8">
      <t>ジョウキ</t>
    </rPh>
    <rPh sb="9" eb="12">
      <t>リョウキカン</t>
    </rPh>
    <phoneticPr fontId="1"/>
  </si>
  <si>
    <r>
      <t>・月</t>
    </r>
    <r>
      <rPr>
        <sz val="6"/>
        <color theme="1"/>
        <rFont val="ＭＳ Ｐ明朝"/>
        <family val="1"/>
        <charset val="128"/>
      </rPr>
      <t xml:space="preserve"> </t>
    </r>
    <r>
      <rPr>
        <sz val="9"/>
        <color theme="1"/>
        <rFont val="ＭＳ Ｐ明朝"/>
        <family val="1"/>
        <charset val="128"/>
      </rPr>
      <t>・</t>
    </r>
    <r>
      <rPr>
        <sz val="8"/>
        <color theme="1"/>
        <rFont val="ＭＳ Ｐ明朝"/>
        <family val="1"/>
        <charset val="128"/>
      </rPr>
      <t xml:space="preserve"> </t>
    </r>
    <r>
      <rPr>
        <sz val="9"/>
        <color theme="1"/>
        <rFont val="ＭＳ Ｐ明朝"/>
        <family val="1"/>
        <charset val="128"/>
      </rPr>
      <t>木　→　月曜日と木曜日は同じ時間割であり、週に２回実施　（前期・後期・通年）</t>
    </r>
    <rPh sb="1" eb="2">
      <t>ゲツ</t>
    </rPh>
    <rPh sb="5" eb="6">
      <t>キ</t>
    </rPh>
    <rPh sb="9" eb="12">
      <t>ゲツヨウビ</t>
    </rPh>
    <rPh sb="13" eb="16">
      <t>モクヨウビ</t>
    </rPh>
    <rPh sb="17" eb="18">
      <t>オナ</t>
    </rPh>
    <rPh sb="19" eb="22">
      <t>ジカンワリ</t>
    </rPh>
    <rPh sb="26" eb="27">
      <t>シュウ</t>
    </rPh>
    <rPh sb="29" eb="30">
      <t>カイ</t>
    </rPh>
    <rPh sb="30" eb="32">
      <t>ジッシ</t>
    </rPh>
    <rPh sb="34" eb="36">
      <t>ゼンキ</t>
    </rPh>
    <rPh sb="37" eb="39">
      <t>コウキ</t>
    </rPh>
    <rPh sb="40" eb="42">
      <t>ツウネン</t>
    </rPh>
    <phoneticPr fontId="1"/>
  </si>
  <si>
    <r>
      <t>・火</t>
    </r>
    <r>
      <rPr>
        <sz val="6"/>
        <color theme="1"/>
        <rFont val="ＭＳ Ｐ明朝"/>
        <family val="1"/>
        <charset val="128"/>
      </rPr>
      <t xml:space="preserve"> </t>
    </r>
    <r>
      <rPr>
        <sz val="9"/>
        <color theme="1"/>
        <rFont val="ＭＳ Ｐ明朝"/>
        <family val="1"/>
        <charset val="128"/>
      </rPr>
      <t>・</t>
    </r>
    <r>
      <rPr>
        <sz val="8"/>
        <color theme="1"/>
        <rFont val="ＭＳ Ｐ明朝"/>
        <family val="1"/>
        <charset val="128"/>
      </rPr>
      <t xml:space="preserve"> </t>
    </r>
    <r>
      <rPr>
        <sz val="9"/>
        <color theme="1"/>
        <rFont val="ＭＳ Ｐ明朝"/>
        <family val="1"/>
        <charset val="128"/>
      </rPr>
      <t>金　→　火曜日と金曜日は同じ時間割であり、週に２回実施　（前期・後期・通年）</t>
    </r>
    <rPh sb="1" eb="2">
      <t>ヒ</t>
    </rPh>
    <rPh sb="5" eb="6">
      <t>キン</t>
    </rPh>
    <rPh sb="9" eb="12">
      <t>カヨウビ</t>
    </rPh>
    <rPh sb="13" eb="16">
      <t>キンヨウビ</t>
    </rPh>
    <rPh sb="17" eb="18">
      <t>オナ</t>
    </rPh>
    <rPh sb="19" eb="21">
      <t>ジカン</t>
    </rPh>
    <rPh sb="21" eb="22">
      <t>ワリ</t>
    </rPh>
    <rPh sb="26" eb="27">
      <t>シュウ</t>
    </rPh>
    <rPh sb="29" eb="30">
      <t>カイ</t>
    </rPh>
    <rPh sb="30" eb="32">
      <t>ジッシ</t>
    </rPh>
    <phoneticPr fontId="1"/>
  </si>
  <si>
    <r>
      <rPr>
        <b/>
        <sz val="9"/>
        <color theme="1"/>
        <rFont val="ＭＳ Ｐゴシック"/>
        <family val="3"/>
        <charset val="128"/>
      </rPr>
      <t>［１］　期　間</t>
    </r>
    <r>
      <rPr>
        <sz val="9"/>
        <color theme="1"/>
        <rFont val="ＭＳ Ｐ明朝"/>
        <family val="1"/>
        <charset val="128"/>
      </rPr>
      <t>　～　授業の実施期間で、「前期」・「後期」・「通年」の区分</t>
    </r>
    <rPh sb="4" eb="5">
      <t>キ</t>
    </rPh>
    <rPh sb="6" eb="7">
      <t>アイダ</t>
    </rPh>
    <rPh sb="10" eb="12">
      <t>ジュギョウ</t>
    </rPh>
    <rPh sb="13" eb="15">
      <t>ジッシ</t>
    </rPh>
    <rPh sb="15" eb="17">
      <t>キカン</t>
    </rPh>
    <rPh sb="20" eb="22">
      <t>ゼンキ</t>
    </rPh>
    <rPh sb="25" eb="27">
      <t>コウキ</t>
    </rPh>
    <rPh sb="30" eb="32">
      <t>ツウネン</t>
    </rPh>
    <rPh sb="34" eb="36">
      <t>クブン</t>
    </rPh>
    <phoneticPr fontId="1"/>
  </si>
  <si>
    <r>
      <rPr>
        <b/>
        <sz val="9"/>
        <color theme="1"/>
        <rFont val="ＭＳ Ｐゴシック"/>
        <family val="3"/>
        <charset val="128"/>
      </rPr>
      <t>［２］　曜　日</t>
    </r>
    <r>
      <rPr>
        <sz val="9"/>
        <color theme="1"/>
        <rFont val="ＭＳ Ｐ明朝"/>
        <family val="1"/>
        <charset val="128"/>
      </rPr>
      <t>　～　授業の実施曜日（登校曜日）で、「月・木」、「火・金」、「水のみ」、「金のみ」の区分</t>
    </r>
    <rPh sb="4" eb="5">
      <t>ヨウ</t>
    </rPh>
    <rPh sb="6" eb="7">
      <t>ヒ</t>
    </rPh>
    <rPh sb="10" eb="12">
      <t>ジュギョウ</t>
    </rPh>
    <rPh sb="13" eb="15">
      <t>ジッシ</t>
    </rPh>
    <rPh sb="15" eb="17">
      <t>ヨウビ</t>
    </rPh>
    <rPh sb="18" eb="20">
      <t>トウコウ</t>
    </rPh>
    <rPh sb="20" eb="22">
      <t>ヨウビ</t>
    </rPh>
    <rPh sb="26" eb="27">
      <t>ゲツ</t>
    </rPh>
    <rPh sb="28" eb="29">
      <t>キ</t>
    </rPh>
    <rPh sb="32" eb="33">
      <t>ヒ</t>
    </rPh>
    <rPh sb="34" eb="35">
      <t>キン</t>
    </rPh>
    <rPh sb="38" eb="39">
      <t>スイ</t>
    </rPh>
    <rPh sb="44" eb="45">
      <t>キン</t>
    </rPh>
    <rPh sb="49" eb="51">
      <t>クブン</t>
    </rPh>
    <phoneticPr fontId="1"/>
  </si>
  <si>
    <r>
      <rPr>
        <b/>
        <sz val="9"/>
        <color theme="1"/>
        <rFont val="ＭＳ Ｐゴシック"/>
        <family val="3"/>
        <charset val="128"/>
      </rPr>
      <t>［３］　校　時</t>
    </r>
    <r>
      <rPr>
        <sz val="9"/>
        <color theme="1"/>
        <rFont val="ＭＳ Ｐ明朝"/>
        <family val="1"/>
        <charset val="128"/>
      </rPr>
      <t>　～　授業の実施時間で、１校時から６校時の区分</t>
    </r>
    <rPh sb="4" eb="5">
      <t>コウ</t>
    </rPh>
    <rPh sb="6" eb="7">
      <t>トキ</t>
    </rPh>
    <rPh sb="10" eb="12">
      <t>ジュギョウ</t>
    </rPh>
    <rPh sb="13" eb="15">
      <t>ジッシ</t>
    </rPh>
    <rPh sb="15" eb="17">
      <t>ジカン</t>
    </rPh>
    <rPh sb="20" eb="22">
      <t>コウジ</t>
    </rPh>
    <rPh sb="25" eb="27">
      <t>コウジ</t>
    </rPh>
    <rPh sb="28" eb="30">
      <t>クブン</t>
    </rPh>
    <phoneticPr fontId="1"/>
  </si>
  <si>
    <t>・１校時　→　　8:50～10:20（90分）</t>
    <rPh sb="2" eb="4">
      <t>コウジ</t>
    </rPh>
    <rPh sb="21" eb="22">
      <t>フン</t>
    </rPh>
    <phoneticPr fontId="1"/>
  </si>
  <si>
    <t>・２校時　→　10:45～12:15（90分）</t>
    <rPh sb="2" eb="4">
      <t>コウジ</t>
    </rPh>
    <phoneticPr fontId="1"/>
  </si>
  <si>
    <t>・３校時　→　13:00～14:30（90分）</t>
    <rPh sb="2" eb="4">
      <t>コウジ</t>
    </rPh>
    <phoneticPr fontId="1"/>
  </si>
  <si>
    <t>・４校時　→　14:55～16:25（90分）</t>
    <rPh sb="2" eb="4">
      <t>コウジ</t>
    </rPh>
    <phoneticPr fontId="1"/>
  </si>
  <si>
    <t>・５校時　→　17:40～19:10（90分）</t>
    <rPh sb="2" eb="4">
      <t>コウジ</t>
    </rPh>
    <phoneticPr fontId="1"/>
  </si>
  <si>
    <t>・６校時　→　19:25～20:55（90分）</t>
    <rPh sb="2" eb="4">
      <t>コウジ</t>
    </rPh>
    <phoneticPr fontId="1"/>
  </si>
  <si>
    <t>午前：Ⅰ部</t>
    <rPh sb="0" eb="2">
      <t>ゴゼン</t>
    </rPh>
    <rPh sb="4" eb="5">
      <t>ブ</t>
    </rPh>
    <phoneticPr fontId="1"/>
  </si>
  <si>
    <t>午後:Ⅱ部</t>
    <rPh sb="0" eb="2">
      <t>ゴゴ</t>
    </rPh>
    <rPh sb="4" eb="5">
      <t>ブ</t>
    </rPh>
    <phoneticPr fontId="1"/>
  </si>
  <si>
    <t>夜間:Ⅲ部</t>
    <rPh sb="0" eb="2">
      <t>ヤカン</t>
    </rPh>
    <rPh sb="4" eb="5">
      <t>ブ</t>
    </rPh>
    <phoneticPr fontId="1"/>
  </si>
  <si>
    <t>※優先順位によって、受講希望を調整します。</t>
    <rPh sb="1" eb="3">
      <t>ユウセン</t>
    </rPh>
    <rPh sb="3" eb="5">
      <t>ジュンイ</t>
    </rPh>
    <rPh sb="10" eb="12">
      <t>ジュコウ</t>
    </rPh>
    <rPh sb="12" eb="14">
      <t>キボウ</t>
    </rPh>
    <rPh sb="15" eb="17">
      <t>チョウセイ</t>
    </rPh>
    <phoneticPr fontId="1"/>
  </si>
  <si>
    <t>※授業時間を確認し、無理の無い時間割を作成してくたさい。</t>
    <rPh sb="1" eb="3">
      <t>ジュギョウ</t>
    </rPh>
    <rPh sb="3" eb="5">
      <t>ジカン</t>
    </rPh>
    <rPh sb="6" eb="8">
      <t>カクニン</t>
    </rPh>
    <rPh sb="10" eb="12">
      <t>ムリ</t>
    </rPh>
    <rPh sb="13" eb="14">
      <t>ナ</t>
    </rPh>
    <rPh sb="15" eb="18">
      <t>ジカンワリ</t>
    </rPh>
    <rPh sb="19" eb="21">
      <t>サクセイ</t>
    </rPh>
    <phoneticPr fontId="1"/>
  </si>
  <si>
    <t>（「時間割（黄色）シート」でも確認をしてください。</t>
    <rPh sb="2" eb="5">
      <t>ジカンワリ</t>
    </rPh>
    <rPh sb="6" eb="8">
      <t>キイロ</t>
    </rPh>
    <rPh sb="15" eb="17">
      <t>カクニン</t>
    </rPh>
    <phoneticPr fontId="1"/>
  </si>
  <si>
    <t>※期間、曜日、校時、講座名が重複している場合は、正しく表示されません。</t>
    <rPh sb="1" eb="3">
      <t>キカン</t>
    </rPh>
    <rPh sb="4" eb="6">
      <t>ヨウビ</t>
    </rPh>
    <rPh sb="7" eb="9">
      <t>コウジ</t>
    </rPh>
    <rPh sb="10" eb="13">
      <t>コウザメイ</t>
    </rPh>
    <rPh sb="14" eb="16">
      <t>チョウフク</t>
    </rPh>
    <rPh sb="20" eb="22">
      <t>バアイ</t>
    </rPh>
    <rPh sb="24" eb="25">
      <t>タダ</t>
    </rPh>
    <rPh sb="27" eb="29">
      <t>ヒョウジ</t>
    </rPh>
    <phoneticPr fontId="1"/>
  </si>
  <si>
    <t>　あらかじめご承知ください。</t>
    <rPh sb="7" eb="9">
      <t>ショウチ</t>
    </rPh>
    <phoneticPr fontId="1"/>
  </si>
  <si>
    <r>
      <t>同一年度では、</t>
    </r>
    <r>
      <rPr>
        <u/>
        <sz val="9"/>
        <color theme="1"/>
        <rFont val="ＭＳ Ｐ明朝"/>
        <family val="1"/>
        <charset val="128"/>
      </rPr>
      <t>同じ講座を複数受講することはできません</t>
    </r>
    <r>
      <rPr>
        <sz val="9"/>
        <color theme="1"/>
        <rFont val="ＭＳ Ｐ明朝"/>
        <family val="1"/>
        <charset val="128"/>
      </rPr>
      <t>（一つのみ）。</t>
    </r>
    <rPh sb="0" eb="2">
      <t>ドウイツ</t>
    </rPh>
    <rPh sb="2" eb="4">
      <t>ネンド</t>
    </rPh>
    <rPh sb="7" eb="8">
      <t>オナ</t>
    </rPh>
    <rPh sb="9" eb="11">
      <t>コウザ</t>
    </rPh>
    <rPh sb="12" eb="14">
      <t>フクスウ</t>
    </rPh>
    <rPh sb="14" eb="16">
      <t>ジュコウ</t>
    </rPh>
    <rPh sb="27" eb="28">
      <t>ヒト</t>
    </rPh>
    <phoneticPr fontId="1"/>
  </si>
  <si>
    <t>・時期､曜日､校時や講座
 名が重複している場合に
 要確認としてメッセージ
 が表示される</t>
    <rPh sb="1" eb="3">
      <t>ジキ</t>
    </rPh>
    <rPh sb="4" eb="6">
      <t>ヨウビ</t>
    </rPh>
    <rPh sb="7" eb="9">
      <t>コウジ</t>
    </rPh>
    <rPh sb="10" eb="12">
      <t>コウザ</t>
    </rPh>
    <rPh sb="14" eb="15">
      <t>ナ</t>
    </rPh>
    <rPh sb="16" eb="18">
      <t>チョウフク</t>
    </rPh>
    <rPh sb="22" eb="24">
      <t>バアイ</t>
    </rPh>
    <rPh sb="27" eb="30">
      <t>ヨウカクニン</t>
    </rPh>
    <rPh sb="41" eb="43">
      <t>ヒョウジ</t>
    </rPh>
    <phoneticPr fontId="1"/>
  </si>
  <si>
    <r>
      <t>・</t>
    </r>
    <r>
      <rPr>
        <u/>
        <sz val="9"/>
        <color theme="1"/>
        <rFont val="ＭＳ Ｐ明朝"/>
        <family val="1"/>
        <charset val="128"/>
      </rPr>
      <t>時期､曜日､校時が重複
　している場合は、優先
　順位によって調整</t>
    </r>
    <r>
      <rPr>
        <sz val="9"/>
        <color theme="1"/>
        <rFont val="ＭＳ Ｐ明朝"/>
        <family val="1"/>
        <charset val="128"/>
      </rPr>
      <t>する</t>
    </r>
    <rPh sb="1" eb="3">
      <t>ジキ</t>
    </rPh>
    <rPh sb="4" eb="6">
      <t>ヨウビ</t>
    </rPh>
    <rPh sb="7" eb="9">
      <t>コウジ</t>
    </rPh>
    <rPh sb="10" eb="12">
      <t>チョウフク</t>
    </rPh>
    <rPh sb="18" eb="20">
      <t>バアイ</t>
    </rPh>
    <rPh sb="22" eb="24">
      <t>ユウセン</t>
    </rPh>
    <rPh sb="26" eb="28">
      <t>ジュンイ</t>
    </rPh>
    <rPh sb="32" eb="34">
      <t>チョウセイ</t>
    </rPh>
    <phoneticPr fontId="1"/>
  </si>
  <si>
    <r>
      <t>・</t>
    </r>
    <r>
      <rPr>
        <u/>
        <sz val="9"/>
        <color theme="1"/>
        <rFont val="ＭＳ Ｐ明朝"/>
        <family val="1"/>
        <charset val="128"/>
      </rPr>
      <t>同一講座名を複数申請
　した場合は、優先順位
　によって一つしか受講
　できない</t>
    </r>
    <rPh sb="1" eb="3">
      <t>ドウイツ</t>
    </rPh>
    <rPh sb="3" eb="6">
      <t>コウザメイ</t>
    </rPh>
    <rPh sb="7" eb="9">
      <t>フクスウ</t>
    </rPh>
    <rPh sb="9" eb="11">
      <t>シンセイ</t>
    </rPh>
    <rPh sb="15" eb="17">
      <t>バアイ</t>
    </rPh>
    <rPh sb="19" eb="21">
      <t>ユウセン</t>
    </rPh>
    <rPh sb="21" eb="23">
      <t>ジュンイ</t>
    </rPh>
    <rPh sb="29" eb="30">
      <t>ヒト</t>
    </rPh>
    <rPh sb="33" eb="35">
      <t>ジュコウ</t>
    </rPh>
    <phoneticPr fontId="1"/>
  </si>
  <si>
    <t>メッセージが表示されていても</t>
    <rPh sb="6" eb="8">
      <t>ヒョウジ</t>
    </rPh>
    <phoneticPr fontId="1"/>
  </si>
  <si>
    <t>　　※　斡旋端末以外を使用する場合は、各自でＯＳを確認してください。推奨ＯＳは、chrome、
　　　Android、windowsです。推奨ＯＳ以外は不具合が生じる可能性があります。</t>
    <rPh sb="4" eb="6">
      <t>アッセン</t>
    </rPh>
    <rPh sb="6" eb="8">
      <t>タンマツ</t>
    </rPh>
    <rPh sb="8" eb="10">
      <t>イガイ</t>
    </rPh>
    <rPh sb="11" eb="13">
      <t>シヨウ</t>
    </rPh>
    <rPh sb="15" eb="17">
      <t>バアイ</t>
    </rPh>
    <rPh sb="19" eb="21">
      <t>カクジ</t>
    </rPh>
    <rPh sb="25" eb="27">
      <t>カクニン</t>
    </rPh>
    <rPh sb="34" eb="36">
      <t>スイショウ</t>
    </rPh>
    <rPh sb="68" eb="70">
      <t>スイショウ</t>
    </rPh>
    <rPh sb="72" eb="74">
      <t>イガイ</t>
    </rPh>
    <rPh sb="75" eb="78">
      <t>フグアイ</t>
    </rPh>
    <rPh sb="79" eb="80">
      <t>ショウ</t>
    </rPh>
    <rPh sb="82" eb="85">
      <t>カノウセイ</t>
    </rPh>
    <phoneticPr fontId="1"/>
  </si>
  <si>
    <t>・体調面や事前に連絡
　が必要な内容を記入</t>
    <rPh sb="1" eb="4">
      <t>タイチョウメン</t>
    </rPh>
    <rPh sb="5" eb="7">
      <t>ジゼン</t>
    </rPh>
    <rPh sb="8" eb="10">
      <t>レンラク</t>
    </rPh>
    <rPh sb="13" eb="15">
      <t>ヒツヨウ</t>
    </rPh>
    <rPh sb="16" eb="18">
      <t>ナイヨウ</t>
    </rPh>
    <rPh sb="19" eb="21">
      <t>キニュウ</t>
    </rPh>
    <phoneticPr fontId="1"/>
  </si>
  <si>
    <t>申請は可能</t>
    <rPh sb="0" eb="2">
      <t>シンセイ</t>
    </rPh>
    <rPh sb="3" eb="5">
      <t>カノウ</t>
    </rPh>
    <phoneticPr fontId="1"/>
  </si>
  <si>
    <t>・「有」の場合は、特に授
　業に関わる傷病を記入</t>
    <rPh sb="2" eb="3">
      <t>ア</t>
    </rPh>
    <rPh sb="5" eb="7">
      <t>バアイ</t>
    </rPh>
    <rPh sb="9" eb="10">
      <t>トク</t>
    </rPh>
    <rPh sb="11" eb="12">
      <t>ジュ</t>
    </rPh>
    <rPh sb="14" eb="15">
      <t>ギョウ</t>
    </rPh>
    <rPh sb="16" eb="17">
      <t>カカ</t>
    </rPh>
    <rPh sb="19" eb="21">
      <t>ショウビョウ</t>
    </rPh>
    <rPh sb="22" eb="24">
      <t>キニュウ</t>
    </rPh>
    <phoneticPr fontId="1"/>
  </si>
  <si>
    <t>・健康状態が「その他」
 の場合は、「現病歴」や
「特記事項」に具体的な
状況を記入</t>
    <rPh sb="1" eb="3">
      <t>ケンコウ</t>
    </rPh>
    <rPh sb="3" eb="5">
      <t>ジョウタイ</t>
    </rPh>
    <rPh sb="9" eb="10">
      <t>タ</t>
    </rPh>
    <rPh sb="14" eb="16">
      <t>バアイ</t>
    </rPh>
    <rPh sb="19" eb="20">
      <t>ゲン</t>
    </rPh>
    <rPh sb="20" eb="22">
      <t>ビョウレキ</t>
    </rPh>
    <rPh sb="26" eb="28">
      <t>トッキ</t>
    </rPh>
    <rPh sb="28" eb="30">
      <t>ジコウ</t>
    </rPh>
    <rPh sb="32" eb="35">
      <t>グタイテキ</t>
    </rPh>
    <rPh sb="37" eb="39">
      <t>ジョウキョウ</t>
    </rPh>
    <rPh sb="40" eb="42">
      <t>キニュウ</t>
    </rPh>
    <phoneticPr fontId="1"/>
  </si>
  <si>
    <r>
      <rPr>
        <b/>
        <sz val="9"/>
        <color theme="1"/>
        <rFont val="ＭＳ Ｐゴシック"/>
        <family val="3"/>
        <charset val="128"/>
      </rPr>
      <t>［４］　講座名</t>
    </r>
    <r>
      <rPr>
        <sz val="9"/>
        <color theme="1"/>
        <rFont val="ＭＳ Ｐ明朝"/>
        <family val="1"/>
        <charset val="128"/>
      </rPr>
      <t>　～　授業の科目名</t>
    </r>
    <r>
      <rPr>
        <sz val="9"/>
        <color theme="1"/>
        <rFont val="ＭＳ Ｐ明朝"/>
        <family val="3"/>
        <charset val="128"/>
      </rPr>
      <t>のこと。講座名を選択すると、講座番号と単位が表示される。</t>
    </r>
    <rPh sb="4" eb="6">
      <t>コウザ</t>
    </rPh>
    <rPh sb="6" eb="7">
      <t>メイ</t>
    </rPh>
    <rPh sb="10" eb="12">
      <t>ジュギョウ</t>
    </rPh>
    <rPh sb="13" eb="16">
      <t>カモクメイ</t>
    </rPh>
    <rPh sb="20" eb="23">
      <t>コウザメイ</t>
    </rPh>
    <rPh sb="24" eb="26">
      <t>センタク</t>
    </rPh>
    <rPh sb="30" eb="32">
      <t>コウザ</t>
    </rPh>
    <rPh sb="32" eb="34">
      <t>バンゴウ</t>
    </rPh>
    <rPh sb="35" eb="37">
      <t>タンイ</t>
    </rPh>
    <rPh sb="38" eb="40">
      <t>ヒョウジ</t>
    </rPh>
    <phoneticPr fontId="1"/>
  </si>
  <si>
    <t>・前期　→　４月から前期期末考査前（９月中旬）までの期間</t>
    <rPh sb="1" eb="3">
      <t>ゼンキ</t>
    </rPh>
    <rPh sb="7" eb="8">
      <t>ガツ</t>
    </rPh>
    <rPh sb="10" eb="12">
      <t>ゼンキ</t>
    </rPh>
    <rPh sb="12" eb="14">
      <t>キマツ</t>
    </rPh>
    <rPh sb="14" eb="16">
      <t>コウサ</t>
    </rPh>
    <rPh sb="16" eb="17">
      <t>マエ</t>
    </rPh>
    <rPh sb="19" eb="20">
      <t>ガツ</t>
    </rPh>
    <rPh sb="20" eb="22">
      <t>チュウジュン</t>
    </rPh>
    <rPh sb="26" eb="28">
      <t>キカン</t>
    </rPh>
    <phoneticPr fontId="1"/>
  </si>
  <si>
    <t>・後期　→　１０月から卒業考査前（翌年１月下旬）までの期間</t>
    <rPh sb="1" eb="3">
      <t>コウキ</t>
    </rPh>
    <rPh sb="8" eb="9">
      <t>ガツ</t>
    </rPh>
    <rPh sb="11" eb="13">
      <t>ソツギョウ</t>
    </rPh>
    <rPh sb="13" eb="15">
      <t>コウサ</t>
    </rPh>
    <rPh sb="15" eb="16">
      <t>マエ</t>
    </rPh>
    <rPh sb="17" eb="19">
      <t>ヨクネン</t>
    </rPh>
    <rPh sb="20" eb="21">
      <t>ガツ</t>
    </rPh>
    <rPh sb="21" eb="23">
      <t>ゲジュン</t>
    </rPh>
    <rPh sb="27" eb="29">
      <t>キカン</t>
    </rPh>
    <phoneticPr fontId="1"/>
  </si>
  <si>
    <t>月・木</t>
    <rPh sb="0" eb="1">
      <t>ツキ</t>
    </rPh>
    <rPh sb="2" eb="3">
      <t>キ</t>
    </rPh>
    <phoneticPr fontId="4"/>
  </si>
  <si>
    <t>火・金</t>
    <rPh sb="0" eb="1">
      <t>カ</t>
    </rPh>
    <rPh sb="2" eb="3">
      <t>キン</t>
    </rPh>
    <phoneticPr fontId="4"/>
  </si>
  <si>
    <t>水</t>
    <rPh sb="0" eb="1">
      <t>スイ</t>
    </rPh>
    <phoneticPr fontId="4"/>
  </si>
  <si>
    <t>１　　　校　　　時</t>
    <rPh sb="4" eb="5">
      <t>コウ</t>
    </rPh>
    <rPh sb="8" eb="9">
      <t>トキ</t>
    </rPh>
    <phoneticPr fontId="4"/>
  </si>
  <si>
    <t>３　　　校　　　時</t>
    <rPh sb="4" eb="5">
      <t>コウ</t>
    </rPh>
    <rPh sb="8" eb="9">
      <t>トキ</t>
    </rPh>
    <phoneticPr fontId="4"/>
  </si>
  <si>
    <t>５　　　校　　　時</t>
    <rPh sb="4" eb="5">
      <t>コウ</t>
    </rPh>
    <rPh sb="8" eb="9">
      <t>トキ</t>
    </rPh>
    <phoneticPr fontId="4"/>
  </si>
  <si>
    <t>0161124-110</t>
    <phoneticPr fontId="4"/>
  </si>
  <si>
    <t>0161224-210</t>
    <phoneticPr fontId="4"/>
  </si>
  <si>
    <t>0141124-410</t>
    <phoneticPr fontId="4"/>
  </si>
  <si>
    <t>0141224-510</t>
    <phoneticPr fontId="4"/>
  </si>
  <si>
    <t>0211024-150</t>
    <phoneticPr fontId="4"/>
  </si>
  <si>
    <t>0231024-450</t>
    <phoneticPr fontId="4"/>
  </si>
  <si>
    <t>0231024-550</t>
    <phoneticPr fontId="4"/>
  </si>
  <si>
    <t>世界史探究</t>
    <rPh sb="0" eb="3">
      <t>セカイシ</t>
    </rPh>
    <rPh sb="3" eb="5">
      <t>タンキュウ</t>
    </rPh>
    <phoneticPr fontId="4"/>
  </si>
  <si>
    <t>地理探究</t>
    <rPh sb="2" eb="4">
      <t>タンキュウ</t>
    </rPh>
    <phoneticPr fontId="4"/>
  </si>
  <si>
    <t>世界史探究</t>
    <rPh sb="3" eb="5">
      <t>タンキュウ</t>
    </rPh>
    <phoneticPr fontId="4"/>
  </si>
  <si>
    <t>0251024-010</t>
    <phoneticPr fontId="4"/>
  </si>
  <si>
    <t>0211024-610</t>
    <phoneticPr fontId="4"/>
  </si>
  <si>
    <t>0221024-030</t>
    <phoneticPr fontId="4"/>
  </si>
  <si>
    <t>0251024-330</t>
    <phoneticPr fontId="4"/>
  </si>
  <si>
    <t>0511024-450</t>
    <phoneticPr fontId="4"/>
  </si>
  <si>
    <t>0231024-410</t>
    <phoneticPr fontId="4"/>
  </si>
  <si>
    <t>0211024-530</t>
    <phoneticPr fontId="4"/>
  </si>
  <si>
    <t>0311024-110</t>
    <phoneticPr fontId="4"/>
  </si>
  <si>
    <t>0321024-210</t>
    <phoneticPr fontId="4"/>
  </si>
  <si>
    <t>0311024-410</t>
    <phoneticPr fontId="4"/>
  </si>
  <si>
    <t>0311024-510</t>
    <phoneticPr fontId="4"/>
  </si>
  <si>
    <t>0311024-610</t>
    <phoneticPr fontId="4"/>
  </si>
  <si>
    <t>0321024-130</t>
    <phoneticPr fontId="4"/>
  </si>
  <si>
    <t>0321024-530</t>
    <phoneticPr fontId="4"/>
  </si>
  <si>
    <t>0411124-410</t>
    <phoneticPr fontId="4"/>
  </si>
  <si>
    <t>0411024-510</t>
    <phoneticPr fontId="4"/>
  </si>
  <si>
    <t>英語コミュⅠ基礎</t>
    <phoneticPr fontId="4"/>
  </si>
  <si>
    <t>0812024-050</t>
    <phoneticPr fontId="4"/>
  </si>
  <si>
    <t>0892024-150</t>
    <phoneticPr fontId="4"/>
  </si>
  <si>
    <t>0892024-250</t>
    <phoneticPr fontId="4"/>
  </si>
  <si>
    <t>0511024-110</t>
    <phoneticPr fontId="4"/>
  </si>
  <si>
    <t>0511024-210</t>
    <phoneticPr fontId="4"/>
  </si>
  <si>
    <t>0511024-130</t>
    <phoneticPr fontId="4"/>
  </si>
  <si>
    <t>６　　　校　　　時</t>
    <rPh sb="4" eb="5">
      <t>コウ</t>
    </rPh>
    <rPh sb="8" eb="9">
      <t>トキ</t>
    </rPh>
    <phoneticPr fontId="4"/>
  </si>
  <si>
    <t>0211024-260</t>
    <phoneticPr fontId="4"/>
  </si>
  <si>
    <t>英語コミュⅠ基礎</t>
    <rPh sb="0" eb="2">
      <t>エイゴ</t>
    </rPh>
    <rPh sb="6" eb="8">
      <t>キソ</t>
    </rPh>
    <phoneticPr fontId="4"/>
  </si>
  <si>
    <t>0311024-160</t>
    <phoneticPr fontId="4"/>
  </si>
  <si>
    <t>0812024-010</t>
    <phoneticPr fontId="4"/>
  </si>
  <si>
    <t>0812024-330</t>
    <phoneticPr fontId="4"/>
  </si>
  <si>
    <t>英語コミュⅡ</t>
    <phoneticPr fontId="4"/>
  </si>
  <si>
    <t>0411124-260</t>
    <phoneticPr fontId="4"/>
  </si>
  <si>
    <t>0821024-030</t>
    <phoneticPr fontId="4"/>
  </si>
  <si>
    <t>0851024-430</t>
    <phoneticPr fontId="4"/>
  </si>
  <si>
    <t>0851024-530</t>
    <phoneticPr fontId="4"/>
  </si>
  <si>
    <t>簿記Ⅰ</t>
    <phoneticPr fontId="94"/>
  </si>
  <si>
    <t>2355024-030</t>
    <phoneticPr fontId="4"/>
  </si>
  <si>
    <t>金</t>
    <rPh sb="0" eb="1">
      <t>キン</t>
    </rPh>
    <phoneticPr fontId="4"/>
  </si>
  <si>
    <t>２　　　校　　　時</t>
    <rPh sb="4" eb="5">
      <t>コウ</t>
    </rPh>
    <rPh sb="8" eb="9">
      <t>トキ</t>
    </rPh>
    <phoneticPr fontId="4"/>
  </si>
  <si>
    <t>４　　　校　　　時</t>
    <rPh sb="4" eb="5">
      <t>コウ</t>
    </rPh>
    <rPh sb="8" eb="9">
      <t>トキ</t>
    </rPh>
    <phoneticPr fontId="4"/>
  </si>
  <si>
    <t>0131124-120</t>
    <phoneticPr fontId="4"/>
  </si>
  <si>
    <t>0131224-220</t>
    <phoneticPr fontId="4"/>
  </si>
  <si>
    <t>日本史探究</t>
    <rPh sb="0" eb="3">
      <t>ニホンシ</t>
    </rPh>
    <rPh sb="3" eb="5">
      <t>タンキュウ</t>
    </rPh>
    <phoneticPr fontId="4"/>
  </si>
  <si>
    <t>0231024-120</t>
    <phoneticPr fontId="4"/>
  </si>
  <si>
    <t>0211024-220</t>
    <phoneticPr fontId="4"/>
  </si>
  <si>
    <t>0231024-420</t>
    <phoneticPr fontId="4"/>
  </si>
  <si>
    <t>0231024-620</t>
    <phoneticPr fontId="4"/>
  </si>
  <si>
    <t>0241024-040</t>
    <phoneticPr fontId="4"/>
  </si>
  <si>
    <t>0241024-020</t>
    <phoneticPr fontId="4"/>
  </si>
  <si>
    <t>0211024-140</t>
    <phoneticPr fontId="4"/>
  </si>
  <si>
    <t>0331124-120</t>
    <phoneticPr fontId="4"/>
  </si>
  <si>
    <t>0311024-520</t>
    <phoneticPr fontId="4"/>
  </si>
  <si>
    <t>0321024-640</t>
    <phoneticPr fontId="4"/>
  </si>
  <si>
    <t>0511024-140</t>
    <phoneticPr fontId="4"/>
  </si>
  <si>
    <t>英語コミュⅡ基礎</t>
    <rPh sb="6" eb="8">
      <t>キソ</t>
    </rPh>
    <phoneticPr fontId="4"/>
  </si>
  <si>
    <t>0861024-620</t>
    <phoneticPr fontId="4"/>
  </si>
  <si>
    <t>0822024-040</t>
    <phoneticPr fontId="4"/>
  </si>
  <si>
    <t>英語コミュⅠ</t>
    <rPh sb="0" eb="2">
      <t>エイゴ</t>
    </rPh>
    <phoneticPr fontId="4"/>
  </si>
  <si>
    <t>英語コミュⅢ</t>
    <phoneticPr fontId="4"/>
  </si>
  <si>
    <t>0811024-020</t>
    <phoneticPr fontId="4"/>
  </si>
  <si>
    <t>0831024-320</t>
    <phoneticPr fontId="4"/>
  </si>
  <si>
    <t>0822024-020</t>
    <phoneticPr fontId="4"/>
  </si>
  <si>
    <t>0841024-420</t>
    <phoneticPr fontId="4"/>
  </si>
  <si>
    <t>0841024-520</t>
    <phoneticPr fontId="4"/>
  </si>
  <si>
    <t>2391024-640</t>
    <phoneticPr fontId="4"/>
  </si>
  <si>
    <t>2392024-140</t>
    <phoneticPr fontId="4"/>
  </si>
  <si>
    <t>0712324きゅきゅう旧旧</t>
  </si>
  <si>
    <t>②募集要項の「申込書」　～　必要事項をもれなく入力し、印刷してください。</t>
    <rPh sb="1" eb="5">
      <t>ボシュウヨウコウ</t>
    </rPh>
    <rPh sb="7" eb="10">
      <t>モウシコミショ</t>
    </rPh>
    <rPh sb="23" eb="25">
      <t>ニュウリョク</t>
    </rPh>
    <rPh sb="27" eb="29">
      <t>インサツ</t>
    </rPh>
    <phoneticPr fontId="1"/>
  </si>
  <si>
    <t>⑤ＩＤカード用の顔写真１枚(3cm×4cm)　～　写真の裏面に氏名を記入し、申込書の写真貼付場所にセロ
　　　　　　　　　　　　　　　　　　　　テープで貼付してください。</t>
    <rPh sb="25" eb="27">
      <t>シャシン</t>
    </rPh>
    <rPh sb="38" eb="41">
      <t>モウシコミショ</t>
    </rPh>
    <rPh sb="42" eb="44">
      <t>シャシン</t>
    </rPh>
    <rPh sb="44" eb="46">
      <t>テンプ</t>
    </rPh>
    <rPh sb="46" eb="48">
      <t>バショ</t>
    </rPh>
    <rPh sb="76" eb="78">
      <t>チョウフ</t>
    </rPh>
    <phoneticPr fontId="1"/>
  </si>
  <si>
    <t>③募集要項の「時間割」　～　申込書完成後に印刷してください。</t>
    <rPh sb="1" eb="5">
      <t>ボシュウヨウコウ</t>
    </rPh>
    <rPh sb="7" eb="10">
      <t>ジカンワリ</t>
    </rPh>
    <rPh sb="14" eb="17">
      <t>モウシコミショ</t>
    </rPh>
    <rPh sb="17" eb="19">
      <t>カンセイ</t>
    </rPh>
    <rPh sb="19" eb="20">
      <t>アト</t>
    </rPh>
    <rPh sb="21" eb="23">
      <t>インサツ</t>
    </rPh>
    <phoneticPr fontId="1"/>
  </si>
  <si>
    <t>④返信用封筒　～　長形３封筒に、申込者の住所・氏名を記入し、110円切手を貼付してください。</t>
    <rPh sb="9" eb="10">
      <t>チョウ</t>
    </rPh>
    <rPh sb="10" eb="11">
      <t>カタチ</t>
    </rPh>
    <rPh sb="12" eb="14">
      <t>フウトウ</t>
    </rPh>
    <rPh sb="16" eb="19">
      <t>モウシコミシャ</t>
    </rPh>
    <phoneticPr fontId="1"/>
  </si>
  <si>
    <r>
      <rPr>
        <b/>
        <u/>
        <sz val="10"/>
        <color rgb="FFFF0000"/>
        <rFont val="ＭＳ 明朝"/>
        <family val="1"/>
        <charset val="128"/>
      </rPr>
      <t>下記の②～⑤を、本校の事務室宛に郵送または持参</t>
    </r>
    <r>
      <rPr>
        <sz val="10"/>
        <color theme="1"/>
        <rFont val="ＭＳ 明朝"/>
        <family val="1"/>
        <charset val="128"/>
      </rPr>
      <t>してください。</t>
    </r>
    <rPh sb="0" eb="2">
      <t>カキ</t>
    </rPh>
    <rPh sb="11" eb="14">
      <t>ジムシツ</t>
    </rPh>
    <phoneticPr fontId="1"/>
  </si>
  <si>
    <t>北海道有朋高等学校　単位制課程</t>
    <rPh sb="0" eb="3">
      <t>ホッカイドウ</t>
    </rPh>
    <rPh sb="3" eb="9">
      <t>ユウホウコウトウガッコウ</t>
    </rPh>
    <rPh sb="10" eb="13">
      <t>タンイセイ</t>
    </rPh>
    <rPh sb="13" eb="15">
      <t>カテイ</t>
    </rPh>
    <phoneticPr fontId="1"/>
  </si>
  <si>
    <t>※　☆☆☆☆☆は学習内容の程度（学習レベル）の目安を示しています</t>
    <rPh sb="8" eb="10">
      <t>ガクシュウ</t>
    </rPh>
    <rPh sb="10" eb="12">
      <t>ナイヨウ</t>
    </rPh>
    <rPh sb="13" eb="15">
      <t>テイド</t>
    </rPh>
    <rPh sb="16" eb="18">
      <t>ガクシュウ</t>
    </rPh>
    <rPh sb="23" eb="25">
      <t>メヤス</t>
    </rPh>
    <rPh sb="26" eb="27">
      <t>シメ</t>
    </rPh>
    <phoneticPr fontId="1"/>
  </si>
  <si>
    <t>★☆☆☆☆　　　★★★☆☆　　　★★★★★</t>
    <phoneticPr fontId="1"/>
  </si>
  <si>
    <t>　　　　　　　　　　初級　　　　　　　中級　　　　　　　　上級</t>
    <rPh sb="10" eb="12">
      <t>ショキュウ</t>
    </rPh>
    <rPh sb="19" eb="21">
      <t>チュウキュウ</t>
    </rPh>
    <rPh sb="29" eb="31">
      <t>ジョウキュウ</t>
    </rPh>
    <phoneticPr fontId="1"/>
  </si>
  <si>
    <t>※　教科書、教材の欄が○の場合は、購入費用がかかります。</t>
    <rPh sb="2" eb="5">
      <t>キョウカショ</t>
    </rPh>
    <rPh sb="6" eb="8">
      <t>キョウザイ</t>
    </rPh>
    <rPh sb="9" eb="10">
      <t>ラン</t>
    </rPh>
    <rPh sb="13" eb="15">
      <t>バアイ</t>
    </rPh>
    <rPh sb="17" eb="19">
      <t>コウニュウ</t>
    </rPh>
    <rPh sb="19" eb="21">
      <t>ヒヨウ</t>
    </rPh>
    <phoneticPr fontId="1"/>
  </si>
  <si>
    <t>　×の場合でも、実習費等がかかる講座があります。</t>
    <rPh sb="3" eb="5">
      <t>バアイ</t>
    </rPh>
    <rPh sb="8" eb="11">
      <t>ジッシュウヒ</t>
    </rPh>
    <rPh sb="11" eb="12">
      <t>トウ</t>
    </rPh>
    <rPh sb="16" eb="18">
      <t>コウザ</t>
    </rPh>
    <phoneticPr fontId="1"/>
  </si>
  <si>
    <r>
      <rPr>
        <b/>
        <sz val="16"/>
        <color theme="1"/>
        <rFont val="ＭＳ Ｐゴシック"/>
        <family val="3"/>
        <charset val="128"/>
      </rPr>
      <t>【国語科】</t>
    </r>
    <r>
      <rPr>
        <sz val="16"/>
        <color theme="1"/>
        <rFont val="ＭＳ Ｐ明朝"/>
        <family val="1"/>
        <charset val="128"/>
      </rPr>
      <t>　一部科目履修生対象講座内容紹介</t>
    </r>
    <phoneticPr fontId="1"/>
  </si>
  <si>
    <t>単位数</t>
    <rPh sb="0" eb="2">
      <t>タンイ</t>
    </rPh>
    <rPh sb="2" eb="3">
      <t>スウ</t>
    </rPh>
    <phoneticPr fontId="1"/>
  </si>
  <si>
    <t>程度</t>
    <rPh sb="0" eb="2">
      <t>テイド</t>
    </rPh>
    <phoneticPr fontId="1"/>
  </si>
  <si>
    <t>講座内容（学習内容）</t>
    <rPh sb="0" eb="2">
      <t>コウザ</t>
    </rPh>
    <rPh sb="2" eb="4">
      <t>ナイヨウ</t>
    </rPh>
    <rPh sb="5" eb="7">
      <t>ガクシュウ</t>
    </rPh>
    <rPh sb="7" eb="9">
      <t>ナイヨウ</t>
    </rPh>
    <phoneticPr fontId="1"/>
  </si>
  <si>
    <t>教科書</t>
    <rPh sb="0" eb="3">
      <t>キョウカショ</t>
    </rPh>
    <phoneticPr fontId="1"/>
  </si>
  <si>
    <t>教材</t>
    <rPh sb="0" eb="2">
      <t>キョウザイ</t>
    </rPh>
    <phoneticPr fontId="1"/>
  </si>
  <si>
    <t>古典探究　前</t>
  </si>
  <si>
    <t>★★★☆☆</t>
    <phoneticPr fontId="1"/>
  </si>
  <si>
    <t>月木</t>
  </si>
  <si>
    <t>語句の用法、意味、表現の特色等の理解を深め、古典を読むことで先人の考えに親しみ自分の考えを豊かにします。古文・漢文を読む能力を高めるための講座です。文語の決まり、訓読の決まり、古典文法等をさらに深く学習します。</t>
  </si>
  <si>
    <t>○</t>
  </si>
  <si>
    <t>古典探究  後</t>
  </si>
  <si>
    <t>後期</t>
  </si>
  <si>
    <t>文学国語  前</t>
  </si>
  <si>
    <t>火金</t>
  </si>
  <si>
    <t>文学的な文章（小説等）を教材にして、登場人物の心情等を読み取る力、読解力、表現力を養い、ものの見方、感じ方、考え方を豊かにすることに重点を置いた講座です。</t>
  </si>
  <si>
    <t>文学国語  後</t>
  </si>
  <si>
    <t>論理国語  前</t>
  </si>
  <si>
    <t>説明文（評論）を教材にして、語感を磨き、語彙を増やし、論理的な考え方を身につけること、説明文（評論）の読解力を高めることに重点を置いた講座です。</t>
  </si>
  <si>
    <t>論理国語  後</t>
  </si>
  <si>
    <t>　※　教科書は概ね、９００円～１，１００円、教材は７００円～１，７００円です。</t>
  </si>
  <si>
    <t>　　　詳しくは決定通知書でお知らせいたします。</t>
  </si>
  <si>
    <r>
      <rPr>
        <b/>
        <sz val="16"/>
        <color theme="1"/>
        <rFont val="ＭＳ Ｐゴシック"/>
        <family val="3"/>
        <charset val="128"/>
      </rPr>
      <t>【地理・歴史、公民科】　</t>
    </r>
    <r>
      <rPr>
        <sz val="16"/>
        <color theme="1"/>
        <rFont val="ＭＳ Ｐ明朝"/>
        <family val="1"/>
        <charset val="128"/>
      </rPr>
      <t>一部科目履修生対象講座内容紹介</t>
    </r>
    <rPh sb="1" eb="2">
      <t>チ</t>
    </rPh>
    <rPh sb="2" eb="3">
      <t>リ</t>
    </rPh>
    <rPh sb="4" eb="6">
      <t>レキシ</t>
    </rPh>
    <rPh sb="7" eb="9">
      <t>コウミン</t>
    </rPh>
    <phoneticPr fontId="1"/>
  </si>
  <si>
    <t>地理総合</t>
  </si>
  <si>
    <t>★★☆☆☆</t>
  </si>
  <si>
    <t>現代社会が抱える諸課題について、地域性を踏まえて地理的視点から考察し、地理的な物の見方ならびに思考力を育成します。映像資料を活用して、世界を知り、考え、表現する力を醸成します。</t>
    <phoneticPr fontId="1"/>
  </si>
  <si>
    <t>×</t>
  </si>
  <si>
    <t>地理探究</t>
  </si>
  <si>
    <t>現代世界の地理的事象を系統地理的、地誌的に考察し、地理的な物の見方ならびに思考力を育成します。映像資料を活用して、世界を知り、考え、表現する力を醸成します。</t>
  </si>
  <si>
    <t>歴史総合</t>
  </si>
  <si>
    <t>18世紀から現在までの時代を対象に、世界と日本の歴史的なつながりについて学習します。基礎的・基本的なことがらを学ぶとともに、歴史上のできごとや資料について自分の考えをまとめる学習も行います。なお、それ以前の歴史は、「世界史探究」・「日本史探究」の中で扱います。</t>
  </si>
  <si>
    <t>世界史探究</t>
  </si>
  <si>
    <t>★★★☆☆</t>
  </si>
  <si>
    <t>「歴史総合」で学んだ歴史の知識、歴史に対する見方・考え方を基礎に、より詳しく世界の歴史を学びます。古代から現在までの時代を対象に、世界の歴史上のできごとを理解するとともに、それらが現代の世界とどのような関連があるのかを学習します。</t>
  </si>
  <si>
    <t>日本史探究</t>
  </si>
  <si>
    <t>「歴史総合」で学んだ歴史の知識、歴史に対する見方・考え方を基礎に、より詳しく日本の歴史を学びます。古代から現在までの時代を対象に、日本の歴史上のできごとを理解するとともに、それらが現代の世界とどのような関連があるのかを学習します。</t>
  </si>
  <si>
    <t>公共</t>
  </si>
  <si>
    <t>現代の倫理、社会、文化、政治、法、経済、国際関係などに関わる諸課題を追究したり解決したりする活動を通して、人間と社会のあり方について考えます。</t>
    <phoneticPr fontId="1"/>
  </si>
  <si>
    <t>青年期をどう生きるか、日本や世界の過去から現在までの思想家たちの様々な考え方や生き方に学び、自ら考え方、生き方を思索により深めていく科目です。受身ではなく自ら探求しようとする姿勢が求められる科目です。</t>
  </si>
  <si>
    <t>金</t>
  </si>
  <si>
    <t>　※　教科書は概ね、５００円～７００円程度です。なお、地理総合を履修の場合は地図帳も（１，３００円程度）必要です。</t>
    <phoneticPr fontId="1"/>
  </si>
  <si>
    <r>
      <rPr>
        <b/>
        <sz val="16"/>
        <color theme="1"/>
        <rFont val="ＭＳ Ｐゴシック"/>
        <family val="3"/>
        <charset val="128"/>
      </rPr>
      <t>【数学科】</t>
    </r>
    <r>
      <rPr>
        <sz val="16"/>
        <color theme="1"/>
        <rFont val="ＭＳ Ｐ明朝"/>
        <family val="1"/>
        <charset val="128"/>
      </rPr>
      <t>　一部科目履修生対象講座内容紹介</t>
    </r>
    <rPh sb="1" eb="3">
      <t>スウガク</t>
    </rPh>
    <phoneticPr fontId="1"/>
  </si>
  <si>
    <t>数学Ⅰ基礎Ｙ</t>
  </si>
  <si>
    <t>★☆☆☆☆</t>
    <phoneticPr fontId="1"/>
  </si>
  <si>
    <t>｢２次関数｣｢図形と計量｣を学習します。受講には、中学校の基礎的な内容の理解が必要です。</t>
  </si>
  <si>
    <t>数学Ⅰ基礎Ｘ</t>
  </si>
  <si>
    <t>※教科書は概ね５００円～９００円、教材は５００円～７００円です。詳しくは決定通知書でお知らせします。</t>
  </si>
  <si>
    <r>
      <rPr>
        <b/>
        <sz val="16"/>
        <color theme="1"/>
        <rFont val="ＭＳ Ｐゴシック"/>
        <family val="3"/>
        <charset val="128"/>
      </rPr>
      <t>【理科】</t>
    </r>
    <r>
      <rPr>
        <sz val="16"/>
        <color theme="1"/>
        <rFont val="ＭＳ Ｐ明朝"/>
        <family val="1"/>
        <charset val="128"/>
      </rPr>
      <t>　一部科目履修生対象講座内容紹介</t>
    </r>
    <rPh sb="1" eb="2">
      <t>リ</t>
    </rPh>
    <phoneticPr fontId="1"/>
  </si>
  <si>
    <t>科学と人間生活</t>
  </si>
  <si>
    <t>身近な自然の事物・現象や社会の中で利用されている科学技術について学習します。</t>
  </si>
  <si>
    <t>　※　教科書は概ね、７００円～１，０００円、教材は５００円～６００円です。詳しくは決定通知書でお知らせいたします。</t>
  </si>
  <si>
    <r>
      <rPr>
        <b/>
        <sz val="16"/>
        <color theme="1"/>
        <rFont val="ＭＳ Ｐゴシック"/>
        <family val="3"/>
        <charset val="128"/>
      </rPr>
      <t>【外国語科（英語）】</t>
    </r>
    <r>
      <rPr>
        <sz val="16"/>
        <color theme="1"/>
        <rFont val="ＭＳ Ｐ明朝"/>
        <family val="1"/>
        <charset val="128"/>
      </rPr>
      <t>　一部科目履修生対象講座内容紹介</t>
    </r>
    <rPh sb="1" eb="2">
      <t>ガイ</t>
    </rPh>
    <phoneticPr fontId="1"/>
  </si>
  <si>
    <t>英語コミュⅠ基礎</t>
  </si>
  <si>
    <t>中学校の復習から始めて、比較的やさしい教科書で英コミュⅠの基礎を作ります。</t>
  </si>
  <si>
    <t>英語コミュⅠ</t>
  </si>
  <si>
    <t>４技能や基本的な文法事項の確認を含めた総合的な英語学習を英コミュⅠの標準レベルで行います。</t>
  </si>
  <si>
    <t>英語コミュⅡ基礎</t>
  </si>
  <si>
    <t>英コミュⅠで学習したことの復習から始めて、比較的やさしい教科書で英コミュⅡの基礎を作ります。</t>
  </si>
  <si>
    <t>英語コミュⅡ</t>
  </si>
  <si>
    <t>★★★★☆</t>
  </si>
  <si>
    <t>英コミュⅠで学習したことを基礎として更に進んだ内容を学習し、高等学校の英語学習の完成を目指します。</t>
  </si>
  <si>
    <t>論理・表現Ⅰ</t>
  </si>
  <si>
    <t>身近な話題について、文法の知識を使って話したり書いたりすることを中心に学習します。</t>
  </si>
  <si>
    <t>英語コミュⅢ</t>
  </si>
  <si>
    <t>★★★★★</t>
    <phoneticPr fontId="1"/>
  </si>
  <si>
    <t>英コミュⅡで学習したことを基礎として更に進んだ内容を学習し、高等学校の英語学習の完成を目指します。</t>
  </si>
  <si>
    <t>論理・表現Ⅱ</t>
  </si>
  <si>
    <t>論理・表現Ⅰで学習した内容をさらに深め、身近な話題について、文法の知識を使って話したり書いたりすることを中心に学習します。</t>
  </si>
  <si>
    <t xml:space="preserve"> 水</t>
  </si>
  <si>
    <t>論理表現Ⅲ</t>
  </si>
  <si>
    <t>論理・表現Ⅱで学習した内容をさらに深め、身近な話題について、文法の知識を使って話したり書いたりすることを中心に学習します。</t>
  </si>
  <si>
    <t>　※　教科書・教材について、詳しくは決定通知書でお知らせいたします。</t>
  </si>
  <si>
    <r>
      <rPr>
        <b/>
        <sz val="16"/>
        <color theme="1"/>
        <rFont val="ＭＳ Ｐゴシック"/>
        <family val="3"/>
        <charset val="128"/>
      </rPr>
      <t>【外国語科（ロシア語・中国語）】</t>
    </r>
    <r>
      <rPr>
        <sz val="16"/>
        <color theme="1"/>
        <rFont val="ＭＳ Ｐ明朝"/>
        <family val="1"/>
        <charset val="128"/>
      </rPr>
      <t>　一部科目履修生対象講座内容紹介</t>
    </r>
    <rPh sb="1" eb="2">
      <t>ガイ</t>
    </rPh>
    <phoneticPr fontId="1"/>
  </si>
  <si>
    <t>基礎ロシア語</t>
  </si>
  <si>
    <t>初歩的なロシア語の会話・文法等を学習します。〔前期又は後期のどちらかとします〕</t>
  </si>
  <si>
    <t xml:space="preserve">0892024-150 </t>
  </si>
  <si>
    <t>基礎中国語</t>
  </si>
  <si>
    <t>初歩的な中国語の会話・文法等を学習します。〔前期又は後期のどちらかとします〕</t>
  </si>
  <si>
    <t xml:space="preserve"> 基礎中国語 </t>
  </si>
  <si>
    <t xml:space="preserve">月木 </t>
  </si>
  <si>
    <t>※　教科書・教材について、詳しくは決定通知書でお知らせいたします。</t>
  </si>
  <si>
    <r>
      <rPr>
        <b/>
        <sz val="16"/>
        <color theme="1"/>
        <rFont val="ＭＳ Ｐゴシック"/>
        <family val="3"/>
        <charset val="128"/>
      </rPr>
      <t>【芸術科（書道）】　</t>
    </r>
    <r>
      <rPr>
        <sz val="16"/>
        <color theme="1"/>
        <rFont val="ＭＳ Ｐ明朝"/>
        <family val="1"/>
        <charset val="128"/>
      </rPr>
      <t>一部科目履修生対象講座内容紹介</t>
    </r>
    <rPh sb="1" eb="3">
      <t>ゲイジュツ</t>
    </rPh>
    <phoneticPr fontId="1"/>
  </si>
  <si>
    <t>〇</t>
  </si>
  <si>
    <t>　※　教材、実習費として４，０００円程度かかります。</t>
    <rPh sb="6" eb="9">
      <t>ジッシュウヒ</t>
    </rPh>
    <rPh sb="17" eb="18">
      <t>エン</t>
    </rPh>
    <rPh sb="18" eb="20">
      <t>テイド</t>
    </rPh>
    <phoneticPr fontId="1"/>
  </si>
  <si>
    <r>
      <rPr>
        <b/>
        <sz val="16"/>
        <color theme="1"/>
        <rFont val="ＭＳ Ｐゴシック"/>
        <family val="3"/>
        <charset val="128"/>
      </rPr>
      <t>【商業科】</t>
    </r>
    <r>
      <rPr>
        <sz val="16"/>
        <color theme="1"/>
        <rFont val="ＭＳ Ｐ明朝"/>
        <family val="1"/>
        <charset val="128"/>
      </rPr>
      <t>　一部科目履修生対象講座内容紹介</t>
    </r>
    <rPh sb="1" eb="3">
      <t>ショウギョウ</t>
    </rPh>
    <phoneticPr fontId="1"/>
  </si>
  <si>
    <t>簿記Ⅰ</t>
  </si>
  <si>
    <t>簿記に関する基本的な仕組みを理解し、適正な会計処理を行う能力を身につけます。</t>
  </si>
  <si>
    <t>ビジネス文書基礎</t>
  </si>
  <si>
    <t>コンピュータを活用して、ビジネス文書作成のための基本的な知識や技術を身につけます。</t>
  </si>
  <si>
    <t>ビジネス計算</t>
  </si>
  <si>
    <t>商業活動に必要な計算を合理的、能率的に処理するための知識、技術を習得するとともに電卓の操作を習熟するための学習をします。</t>
  </si>
  <si>
    <t>※教科書は、５００円～１，５００円、教材は１，０００円程度です。詳しくは決定通知書でお知らせします。</t>
  </si>
  <si>
    <t>※「ビジネス文書基礎」受講上の注意</t>
  </si>
  <si>
    <t>　　問題集は最新版のものを購入していただきます。</t>
  </si>
  <si>
    <t>※「ビジネス計算」受講上の注意</t>
  </si>
  <si>
    <t>　　指定する電卓を購入します。（２，０００～５，０００円）</t>
  </si>
  <si>
    <t>※各講座は、全商簿記実務検定、全商ビジネス文書実務検定、全商ビジネス計算実務検定に対応しています。</t>
    <phoneticPr fontId="1"/>
  </si>
  <si>
    <t>　受講期間中に検定にチャレンジすることをお勧めします。</t>
    <phoneticPr fontId="1"/>
  </si>
  <si>
    <t>※　保健体育科、家庭科、情報科では、一部科目履修生の受入は実施していません。</t>
    <rPh sb="2" eb="4">
      <t>ホケン</t>
    </rPh>
    <rPh sb="4" eb="7">
      <t>タイイクカ</t>
    </rPh>
    <rPh sb="8" eb="11">
      <t>カテイカ</t>
    </rPh>
    <rPh sb="12" eb="15">
      <t>ジョウホウカ</t>
    </rPh>
    <rPh sb="18" eb="20">
      <t>イチブ</t>
    </rPh>
    <rPh sb="20" eb="22">
      <t>カモク</t>
    </rPh>
    <rPh sb="22" eb="24">
      <t>リシュウ</t>
    </rPh>
    <rPh sb="24" eb="25">
      <t>セイ</t>
    </rPh>
    <rPh sb="26" eb="28">
      <t>ウケイレ</t>
    </rPh>
    <rPh sb="29" eb="31">
      <t>ジッシ</t>
    </rPh>
    <phoneticPr fontId="1"/>
  </si>
  <si>
    <t>　ダウンロードした募集要項を開き、㋐～㋔のシートを印刷してご活用ください。</t>
    <rPh sb="9" eb="11">
      <t>ボシュウ</t>
    </rPh>
    <rPh sb="11" eb="13">
      <t>ヨウコウ</t>
    </rPh>
    <rPh sb="14" eb="15">
      <t>ヒラ</t>
    </rPh>
    <rPh sb="25" eb="27">
      <t>インサツ</t>
    </rPh>
    <rPh sb="30" eb="32">
      <t>カツヨウ</t>
    </rPh>
    <phoneticPr fontId="1"/>
  </si>
  <si>
    <t>【資料㋐】　　　　　　　　</t>
    <rPh sb="1" eb="3">
      <t>シリョウ</t>
    </rPh>
    <phoneticPr fontId="1"/>
  </si>
  <si>
    <t>【資料㋑】　　　　　　　　</t>
    <rPh sb="1" eb="3">
      <t>シリョウ</t>
    </rPh>
    <phoneticPr fontId="1"/>
  </si>
  <si>
    <t>＜資料㋔＞</t>
    <rPh sb="1" eb="3">
      <t>シリョウ</t>
    </rPh>
    <phoneticPr fontId="1"/>
  </si>
  <si>
    <t>④　本校ではＢＹＯＤ授業（ノートＰＣやタブレット端末等を活用した授業）を実施し
　ております。一部科目履修生の方にも、タブレット等のご準備をしていただきます。
　　現在お持ちの機器を使用するか、斡旋機器の購入をお願いします。
　  なお、本校では、Chromebook（クロムブック）を使用（斡旋）しています。</t>
    <rPh sb="146" eb="148">
      <t>アッセン</t>
    </rPh>
    <phoneticPr fontId="1"/>
  </si>
  <si>
    <t>⑥　一部科目履修生の方の登下校や授業中に起きた事故の場合、本校では責任を負うこ
　とができません。万一に備えて個人で保険に加入することを強くお勧めします。現在
　加入の保険でも十分な場合がありますので、ご自身でご確認ください。
　　なお、本校では保険の斡旋はしておりません。</t>
    <rPh sb="2" eb="4">
      <t>イチブ</t>
    </rPh>
    <rPh sb="4" eb="6">
      <t>カモク</t>
    </rPh>
    <rPh sb="6" eb="8">
      <t>リシュウ</t>
    </rPh>
    <rPh sb="8" eb="9">
      <t>セイ</t>
    </rPh>
    <rPh sb="10" eb="11">
      <t>カタ</t>
    </rPh>
    <rPh sb="12" eb="15">
      <t>トウゲコウ</t>
    </rPh>
    <rPh sb="16" eb="19">
      <t>ジュギョウチュウ</t>
    </rPh>
    <rPh sb="20" eb="21">
      <t>オ</t>
    </rPh>
    <rPh sb="26" eb="28">
      <t>バアイ</t>
    </rPh>
    <rPh sb="29" eb="31">
      <t>ホンコウ</t>
    </rPh>
    <rPh sb="33" eb="35">
      <t>セキニン</t>
    </rPh>
    <rPh sb="36" eb="37">
      <t>オ</t>
    </rPh>
    <rPh sb="49" eb="51">
      <t>マンイチ</t>
    </rPh>
    <rPh sb="102" eb="104">
      <t>ジシン</t>
    </rPh>
    <rPh sb="119" eb="121">
      <t>ホンコウ</t>
    </rPh>
    <rPh sb="123" eb="125">
      <t>ホケン</t>
    </rPh>
    <phoneticPr fontId="1"/>
  </si>
  <si>
    <t>　平成３年度の単位制開設以来、生涯学習の観点から、地域に開かれた学校を目指して、一般社会人の多様な学習要望に応えるために高校の授業を開放し、生涯学習の機会を広げることを目的としています。
　平成１９年の校舎移転以来、多くの方々に受講していただいており、その意欲と姿勢は在籍生徒への刺激と励みになっております。</t>
    <rPh sb="101" eb="103">
      <t>コウシャ</t>
    </rPh>
    <phoneticPr fontId="1"/>
  </si>
  <si>
    <r>
      <t>　本校の各講座（授業）実施教室　</t>
    </r>
    <r>
      <rPr>
        <sz val="9"/>
        <color theme="1"/>
        <rFont val="ＭＳ 明朝"/>
        <family val="1"/>
        <charset val="128"/>
      </rPr>
      <t>※一部科目履修生のリモート（遠隔）による授業は実施していません。</t>
    </r>
    <rPh sb="4" eb="5">
      <t>カク</t>
    </rPh>
    <rPh sb="5" eb="7">
      <t>コウザ</t>
    </rPh>
    <rPh sb="8" eb="10">
      <t>ジュギョウ</t>
    </rPh>
    <rPh sb="11" eb="13">
      <t>ジッシ</t>
    </rPh>
    <rPh sb="13" eb="15">
      <t>キョウシツ</t>
    </rPh>
    <rPh sb="17" eb="19">
      <t>イチブ</t>
    </rPh>
    <rPh sb="19" eb="24">
      <t>カモクリシュウセイ</t>
    </rPh>
    <rPh sb="30" eb="32">
      <t>エンカク</t>
    </rPh>
    <rPh sb="36" eb="38">
      <t>ジュギョウ</t>
    </rPh>
    <rPh sb="39" eb="41">
      <t>ジッシ</t>
    </rPh>
    <phoneticPr fontId="1"/>
  </si>
  <si>
    <t>　希望講座を調整し、決定後に「決定通知書および受講手続き案内」または「不許可（お断り）通知」を
発送します。（生徒の時間割が確定した後で、一部履修生の調整に入るため時間を要します。）</t>
    <rPh sb="1" eb="3">
      <t>キボウ</t>
    </rPh>
    <rPh sb="6" eb="8">
      <t>チョウセイ</t>
    </rPh>
    <rPh sb="10" eb="13">
      <t>ケッテイゴ</t>
    </rPh>
    <rPh sb="35" eb="38">
      <t>フキョカ</t>
    </rPh>
    <rPh sb="40" eb="41">
      <t>コトワ</t>
    </rPh>
    <rPh sb="43" eb="45">
      <t>ツウチ</t>
    </rPh>
    <rPh sb="55" eb="57">
      <t>セイト</t>
    </rPh>
    <rPh sb="58" eb="61">
      <t>ジカンワリ</t>
    </rPh>
    <rPh sb="62" eb="64">
      <t>カクテイ</t>
    </rPh>
    <rPh sb="66" eb="67">
      <t>ノチ</t>
    </rPh>
    <rPh sb="69" eb="71">
      <t>イチブ</t>
    </rPh>
    <rPh sb="71" eb="74">
      <t>リシュウセイ</t>
    </rPh>
    <rPh sb="75" eb="77">
      <t>チョウセイ</t>
    </rPh>
    <rPh sb="78" eb="79">
      <t>ハイ</t>
    </rPh>
    <rPh sb="82" eb="84">
      <t>ジカン</t>
    </rPh>
    <rPh sb="85" eb="86">
      <t>ヨウ</t>
    </rPh>
    <phoneticPr fontId="1"/>
  </si>
  <si>
    <t>※夏季休業、冬季休業、学校行事日、祝日、休業日は
　 授業がありません。</t>
    <rPh sb="1" eb="3">
      <t>カキ</t>
    </rPh>
    <rPh sb="3" eb="5">
      <t>キュウギョウ</t>
    </rPh>
    <rPh sb="6" eb="8">
      <t>トウキ</t>
    </rPh>
    <rPh sb="8" eb="10">
      <t>キュウギョウ</t>
    </rPh>
    <rPh sb="11" eb="13">
      <t>ガッコウ</t>
    </rPh>
    <rPh sb="13" eb="15">
      <t>ギョウジ</t>
    </rPh>
    <rPh sb="15" eb="16">
      <t>ヒ</t>
    </rPh>
    <rPh sb="17" eb="18">
      <t>シュク</t>
    </rPh>
    <rPh sb="18" eb="19">
      <t>ジツ</t>
    </rPh>
    <rPh sb="20" eb="23">
      <t>キュウギョウビ</t>
    </rPh>
    <rPh sb="27" eb="29">
      <t>ジュギョウ</t>
    </rPh>
    <phoneticPr fontId="1"/>
  </si>
  <si>
    <r>
      <t>特記事項　</t>
    </r>
    <r>
      <rPr>
        <sz val="10"/>
        <color theme="2" tint="-0.499984740745262"/>
        <rFont val="ＭＳ Ｐゴシック"/>
        <family val="3"/>
        <charset val="128"/>
      </rPr>
      <t>（事前に本校へ伝えておきたいこと、体調面で心配なこと　等）</t>
    </r>
    <rPh sb="0" eb="2">
      <t>トッキ</t>
    </rPh>
    <rPh sb="2" eb="4">
      <t>ジコウ</t>
    </rPh>
    <rPh sb="6" eb="8">
      <t>ジゼン</t>
    </rPh>
    <rPh sb="9" eb="11">
      <t>ホンコウ</t>
    </rPh>
    <rPh sb="12" eb="13">
      <t>ツタ</t>
    </rPh>
    <rPh sb="22" eb="25">
      <t>タイチョウメン</t>
    </rPh>
    <rPh sb="26" eb="28">
      <t>シンパイ</t>
    </rPh>
    <rPh sb="32" eb="33">
      <t>トウ</t>
    </rPh>
    <phoneticPr fontId="1"/>
  </si>
  <si>
    <t>通年＿水</t>
    <rPh sb="0" eb="2">
      <t>ツウネン</t>
    </rPh>
    <rPh sb="3" eb="4">
      <t>スイ</t>
    </rPh>
    <phoneticPr fontId="1"/>
  </si>
  <si>
    <t>通年＿金</t>
    <rPh sb="0" eb="2">
      <t>ツウネン</t>
    </rPh>
    <rPh sb="3" eb="4">
      <t>キン</t>
    </rPh>
    <phoneticPr fontId="1"/>
  </si>
  <si>
    <t>通年金１校</t>
    <rPh sb="2" eb="3">
      <t>キン</t>
    </rPh>
    <phoneticPr fontId="1"/>
  </si>
  <si>
    <t>通年金１校コード</t>
    <rPh sb="2" eb="3">
      <t>キン</t>
    </rPh>
    <phoneticPr fontId="1"/>
  </si>
  <si>
    <t>通年金２校</t>
    <rPh sb="2" eb="3">
      <t>キン</t>
    </rPh>
    <phoneticPr fontId="1"/>
  </si>
  <si>
    <t>通年金２校コード</t>
    <rPh sb="2" eb="3">
      <t>キン</t>
    </rPh>
    <phoneticPr fontId="1"/>
  </si>
  <si>
    <t>通年水４校</t>
    <rPh sb="2" eb="3">
      <t>スイ</t>
    </rPh>
    <phoneticPr fontId="1"/>
  </si>
  <si>
    <t>通年水４校コード</t>
    <rPh sb="2" eb="3">
      <t>スイ</t>
    </rPh>
    <phoneticPr fontId="1"/>
  </si>
  <si>
    <t>政経・経済</t>
    <rPh sb="3" eb="5">
      <t>ケイザイ</t>
    </rPh>
    <phoneticPr fontId="4"/>
  </si>
  <si>
    <t>書道Ⅱ基礎</t>
    <rPh sb="0" eb="2">
      <t>ショドウ</t>
    </rPh>
    <rPh sb="3" eb="5">
      <t>キソ</t>
    </rPh>
    <phoneticPr fontId="4"/>
  </si>
  <si>
    <t>0752124-120</t>
    <phoneticPr fontId="4"/>
  </si>
  <si>
    <t>0331024-420</t>
    <phoneticPr fontId="4"/>
  </si>
  <si>
    <t>政経・経済</t>
    <rPh sb="0" eb="2">
      <t>セイケイ</t>
    </rPh>
    <rPh sb="3" eb="5">
      <t>ケイザイ</t>
    </rPh>
    <phoneticPr fontId="4"/>
  </si>
  <si>
    <t>0331024-230</t>
    <phoneticPr fontId="4"/>
  </si>
  <si>
    <t>政治・経済</t>
    <rPh sb="0" eb="2">
      <t>セイジ</t>
    </rPh>
    <rPh sb="3" eb="5">
      <t>ケイザイ</t>
    </rPh>
    <phoneticPr fontId="4"/>
  </si>
  <si>
    <t>0331024-240</t>
    <phoneticPr fontId="4"/>
  </si>
  <si>
    <t>0311024-430</t>
    <phoneticPr fontId="4"/>
  </si>
  <si>
    <t>0511024-530</t>
    <phoneticPr fontId="4"/>
  </si>
  <si>
    <t>令和８年度</t>
    <rPh sb="0" eb="1">
      <t>レイ</t>
    </rPh>
    <rPh sb="1" eb="2">
      <t>ワ</t>
    </rPh>
    <rPh sb="3" eb="5">
      <t>ネンド</t>
    </rPh>
    <phoneticPr fontId="1"/>
  </si>
  <si>
    <t>　令和８年４月１７日（木）　</t>
    <rPh sb="1" eb="2">
      <t>レイ</t>
    </rPh>
    <rPh sb="2" eb="3">
      <t>ワ</t>
    </rPh>
    <rPh sb="4" eb="5">
      <t>ネン</t>
    </rPh>
    <rPh sb="11" eb="12">
      <t>キ</t>
    </rPh>
    <phoneticPr fontId="1"/>
  </si>
  <si>
    <t>令和８年度　＜単位制課程＞　一部科目履修【申込書】</t>
    <rPh sb="0" eb="2">
      <t>レイワ</t>
    </rPh>
    <rPh sb="3" eb="5">
      <t>ネンド</t>
    </rPh>
    <rPh sb="7" eb="10">
      <t>タンイセイ</t>
    </rPh>
    <rPh sb="10" eb="12">
      <t>カテイ</t>
    </rPh>
    <rPh sb="14" eb="16">
      <t>イチブ</t>
    </rPh>
    <rPh sb="16" eb="18">
      <t>カモク</t>
    </rPh>
    <rPh sb="18" eb="20">
      <t>リシュウ</t>
    </rPh>
    <rPh sb="21" eb="24">
      <t>モウシコミショ</t>
    </rPh>
    <phoneticPr fontId="1"/>
  </si>
  <si>
    <t>令和８年度　＜単位制課程＞　一部科目履修【時間割】</t>
    <rPh sb="0" eb="2">
      <t>レイワ</t>
    </rPh>
    <rPh sb="3" eb="5">
      <t>ネンド</t>
    </rPh>
    <rPh sb="7" eb="10">
      <t>タンイセイ</t>
    </rPh>
    <rPh sb="10" eb="12">
      <t>カテイ</t>
    </rPh>
    <rPh sb="14" eb="16">
      <t>イチブ</t>
    </rPh>
    <rPh sb="16" eb="18">
      <t>カモク</t>
    </rPh>
    <rPh sb="18" eb="20">
      <t>リシュウ</t>
    </rPh>
    <rPh sb="21" eb="24">
      <t>ジカンワリ</t>
    </rPh>
    <phoneticPr fontId="1"/>
  </si>
  <si>
    <t>※申込者情報および受講希望講座申請の太枠内を入力または選択してください。</t>
    <rPh sb="1" eb="4">
      <t>モウシコミシャ</t>
    </rPh>
    <rPh sb="4" eb="6">
      <t>ジョウホウ</t>
    </rPh>
    <rPh sb="9" eb="11">
      <t>ジュコウ</t>
    </rPh>
    <rPh sb="11" eb="13">
      <t>キボウ</t>
    </rPh>
    <rPh sb="13" eb="15">
      <t>コウザ</t>
    </rPh>
    <rPh sb="15" eb="17">
      <t>シンセイ</t>
    </rPh>
    <rPh sb="18" eb="21">
      <t>フトワクナイ</t>
    </rPh>
    <rPh sb="22" eb="24">
      <t>ニュウリョク</t>
    </rPh>
    <rPh sb="27" eb="29">
      <t>センタク</t>
    </rPh>
    <phoneticPr fontId="1"/>
  </si>
  <si>
    <t>政治経済</t>
    <rPh sb="0" eb="2">
      <t>セイジ</t>
    </rPh>
    <rPh sb="2" eb="4">
      <t>ケイザイ</t>
    </rPh>
    <phoneticPr fontId="1"/>
  </si>
  <si>
    <t>書道Ⅱ基礎</t>
    <rPh sb="0" eb="2">
      <t>ショドウ</t>
    </rPh>
    <rPh sb="3" eb="5">
      <t>キソ</t>
    </rPh>
    <phoneticPr fontId="1"/>
  </si>
  <si>
    <t>0752124-120</t>
    <phoneticPr fontId="1"/>
  </si>
  <si>
    <t>該当なし</t>
    <rPh sb="0" eb="2">
      <t>ガイトウ</t>
    </rPh>
    <phoneticPr fontId="1"/>
  </si>
  <si>
    <t>政治経済</t>
    <rPh sb="0" eb="2">
      <t>セイジ</t>
    </rPh>
    <rPh sb="2" eb="4">
      <t>ケイザイ</t>
    </rPh>
    <phoneticPr fontId="4"/>
  </si>
  <si>
    <t>0331024-240</t>
    <phoneticPr fontId="1"/>
  </si>
  <si>
    <t>歴史総合</t>
    <rPh sb="0" eb="2">
      <t>レキシ</t>
    </rPh>
    <rPh sb="2" eb="4">
      <t>ソウゴウ</t>
    </rPh>
    <phoneticPr fontId="1"/>
  </si>
  <si>
    <t>科学と人間生活</t>
    <rPh sb="0" eb="2">
      <t>カガク</t>
    </rPh>
    <rPh sb="3" eb="5">
      <t>ニンゲン</t>
    </rPh>
    <rPh sb="5" eb="7">
      <t>セイカツ</t>
    </rPh>
    <phoneticPr fontId="1"/>
  </si>
  <si>
    <t>0511024-530</t>
    <phoneticPr fontId="1"/>
  </si>
  <si>
    <t>前期水1校</t>
    <rPh sb="0" eb="2">
      <t>ゼンキ</t>
    </rPh>
    <rPh sb="2" eb="3">
      <t>スイ</t>
    </rPh>
    <rPh sb="4" eb="5">
      <t>コウ</t>
    </rPh>
    <phoneticPr fontId="1"/>
  </si>
  <si>
    <t>前期水2校</t>
    <rPh sb="0" eb="2">
      <t>ゼンキ</t>
    </rPh>
    <rPh sb="2" eb="3">
      <t>スイ</t>
    </rPh>
    <rPh sb="4" eb="5">
      <t>コウ</t>
    </rPh>
    <phoneticPr fontId="1"/>
  </si>
  <si>
    <t>前期水3校</t>
    <rPh sb="0" eb="2">
      <t>ゼンキ</t>
    </rPh>
    <rPh sb="2" eb="3">
      <t>スイ</t>
    </rPh>
    <rPh sb="4" eb="5">
      <t>コウ</t>
    </rPh>
    <phoneticPr fontId="1"/>
  </si>
  <si>
    <t>前期水4校</t>
    <rPh sb="0" eb="2">
      <t>ゼンキ</t>
    </rPh>
    <rPh sb="2" eb="3">
      <t>スイ</t>
    </rPh>
    <rPh sb="4" eb="5">
      <t>コウ</t>
    </rPh>
    <phoneticPr fontId="1"/>
  </si>
  <si>
    <t>前期水5校</t>
    <rPh sb="0" eb="2">
      <t>ゼンキ</t>
    </rPh>
    <rPh sb="2" eb="3">
      <t>スイ</t>
    </rPh>
    <rPh sb="4" eb="5">
      <t>コウ</t>
    </rPh>
    <phoneticPr fontId="1"/>
  </si>
  <si>
    <t>前期水6校</t>
    <rPh sb="0" eb="2">
      <t>ゼンキ</t>
    </rPh>
    <rPh sb="2" eb="3">
      <t>スイ</t>
    </rPh>
    <rPh sb="4" eb="5">
      <t>コウ</t>
    </rPh>
    <phoneticPr fontId="1"/>
  </si>
  <si>
    <t>後期金1校</t>
    <rPh sb="0" eb="2">
      <t>コウキ</t>
    </rPh>
    <rPh sb="2" eb="3">
      <t>キン</t>
    </rPh>
    <rPh sb="4" eb="5">
      <t>コウ</t>
    </rPh>
    <phoneticPr fontId="1"/>
  </si>
  <si>
    <t>後期金2校</t>
    <rPh sb="0" eb="2">
      <t>コウキ</t>
    </rPh>
    <rPh sb="2" eb="3">
      <t>キン</t>
    </rPh>
    <rPh sb="4" eb="5">
      <t>コウ</t>
    </rPh>
    <phoneticPr fontId="1"/>
  </si>
  <si>
    <t>後期金3校</t>
    <rPh sb="0" eb="2">
      <t>コウキ</t>
    </rPh>
    <rPh sb="2" eb="3">
      <t>キン</t>
    </rPh>
    <rPh sb="4" eb="5">
      <t>コウ</t>
    </rPh>
    <phoneticPr fontId="1"/>
  </si>
  <si>
    <t>後期金4校</t>
    <rPh sb="0" eb="2">
      <t>コウキ</t>
    </rPh>
    <rPh sb="2" eb="3">
      <t>キン</t>
    </rPh>
    <rPh sb="4" eb="5">
      <t>コウ</t>
    </rPh>
    <phoneticPr fontId="1"/>
  </si>
  <si>
    <t>後期金5校</t>
    <rPh sb="0" eb="2">
      <t>コウキ</t>
    </rPh>
    <rPh sb="2" eb="3">
      <t>キン</t>
    </rPh>
    <rPh sb="4" eb="5">
      <t>コウ</t>
    </rPh>
    <phoneticPr fontId="1"/>
  </si>
  <si>
    <t>後期金6校</t>
    <rPh sb="0" eb="2">
      <t>コウキ</t>
    </rPh>
    <rPh sb="2" eb="3">
      <t>キン</t>
    </rPh>
    <rPh sb="4" eb="5">
      <t>コウ</t>
    </rPh>
    <phoneticPr fontId="1"/>
  </si>
  <si>
    <t>前期金1校</t>
    <rPh sb="0" eb="2">
      <t>ゼンキ</t>
    </rPh>
    <rPh sb="2" eb="3">
      <t>キン</t>
    </rPh>
    <rPh sb="4" eb="5">
      <t>コウ</t>
    </rPh>
    <phoneticPr fontId="1"/>
  </si>
  <si>
    <t>前期金2校</t>
    <rPh sb="0" eb="2">
      <t>ゼンキ</t>
    </rPh>
    <rPh sb="2" eb="3">
      <t>キン</t>
    </rPh>
    <rPh sb="4" eb="5">
      <t>コウ</t>
    </rPh>
    <phoneticPr fontId="1"/>
  </si>
  <si>
    <t>前期金3校</t>
    <rPh sb="0" eb="2">
      <t>ゼンキ</t>
    </rPh>
    <rPh sb="2" eb="3">
      <t>キン</t>
    </rPh>
    <rPh sb="4" eb="5">
      <t>コウ</t>
    </rPh>
    <phoneticPr fontId="1"/>
  </si>
  <si>
    <t>前期金4校</t>
    <rPh sb="0" eb="2">
      <t>ゼンキ</t>
    </rPh>
    <rPh sb="2" eb="3">
      <t>キン</t>
    </rPh>
    <rPh sb="4" eb="5">
      <t>コウ</t>
    </rPh>
    <phoneticPr fontId="1"/>
  </si>
  <si>
    <t>前期金5校</t>
    <rPh sb="0" eb="2">
      <t>ゼンキ</t>
    </rPh>
    <rPh sb="2" eb="3">
      <t>キン</t>
    </rPh>
    <rPh sb="4" eb="5">
      <t>コウ</t>
    </rPh>
    <phoneticPr fontId="1"/>
  </si>
  <si>
    <t>前期金6校</t>
    <rPh sb="0" eb="2">
      <t>ゼンキ</t>
    </rPh>
    <rPh sb="2" eb="3">
      <t>キン</t>
    </rPh>
    <rPh sb="4" eb="5">
      <t>コウ</t>
    </rPh>
    <phoneticPr fontId="1"/>
  </si>
  <si>
    <t>後期水1校</t>
    <rPh sb="0" eb="2">
      <t>コウキ</t>
    </rPh>
    <rPh sb="2" eb="3">
      <t>スイ</t>
    </rPh>
    <rPh sb="4" eb="5">
      <t>コウ</t>
    </rPh>
    <phoneticPr fontId="1"/>
  </si>
  <si>
    <t>後期水2校</t>
    <rPh sb="0" eb="2">
      <t>コウキ</t>
    </rPh>
    <rPh sb="2" eb="3">
      <t>スイ</t>
    </rPh>
    <rPh sb="4" eb="5">
      <t>コウ</t>
    </rPh>
    <phoneticPr fontId="1"/>
  </si>
  <si>
    <t>後期水3校</t>
    <rPh sb="0" eb="2">
      <t>コウキ</t>
    </rPh>
    <rPh sb="2" eb="3">
      <t>スイ</t>
    </rPh>
    <rPh sb="4" eb="5">
      <t>コウ</t>
    </rPh>
    <phoneticPr fontId="1"/>
  </si>
  <si>
    <t>後期水4校</t>
    <rPh sb="0" eb="2">
      <t>コウキ</t>
    </rPh>
    <rPh sb="2" eb="3">
      <t>スイ</t>
    </rPh>
    <rPh sb="4" eb="5">
      <t>コウ</t>
    </rPh>
    <phoneticPr fontId="1"/>
  </si>
  <si>
    <t>後期水5校</t>
    <rPh sb="0" eb="2">
      <t>コウキ</t>
    </rPh>
    <rPh sb="2" eb="3">
      <t>スイ</t>
    </rPh>
    <rPh sb="4" eb="5">
      <t>コウ</t>
    </rPh>
    <phoneticPr fontId="1"/>
  </si>
  <si>
    <t>後期水6校</t>
    <rPh sb="0" eb="2">
      <t>コウキ</t>
    </rPh>
    <rPh sb="2" eb="3">
      <t>スイ</t>
    </rPh>
    <rPh sb="4" eb="5">
      <t>コウ</t>
    </rPh>
    <phoneticPr fontId="1"/>
  </si>
  <si>
    <t>（開講なし）</t>
    <rPh sb="1" eb="3">
      <t>カイコウ</t>
    </rPh>
    <phoneticPr fontId="1"/>
  </si>
  <si>
    <t>①　実施時間や講座名等の重複はありません。よって、上記のとおり申請します　　【要確認通知なし】</t>
    <rPh sb="2" eb="4">
      <t>ジッシ</t>
    </rPh>
    <rPh sb="4" eb="6">
      <t>ジカン</t>
    </rPh>
    <rPh sb="7" eb="10">
      <t>コウザメイ</t>
    </rPh>
    <rPh sb="10" eb="11">
      <t>トウ</t>
    </rPh>
    <rPh sb="12" eb="14">
      <t>チョウフク</t>
    </rPh>
    <rPh sb="25" eb="27">
      <t>ジョウキ</t>
    </rPh>
    <rPh sb="31" eb="33">
      <t>シンセイ</t>
    </rPh>
    <phoneticPr fontId="1"/>
  </si>
  <si>
    <t>③　「講座名」が重複していますが、上記の優先順位で申請します　　【要確認通知あり】</t>
    <rPh sb="3" eb="6">
      <t>コウザメイ</t>
    </rPh>
    <rPh sb="8" eb="10">
      <t>チョウフク</t>
    </rPh>
    <rPh sb="17" eb="19">
      <t>ジョウキ</t>
    </rPh>
    <rPh sb="20" eb="22">
      <t>ユウセン</t>
    </rPh>
    <rPh sb="22" eb="24">
      <t>ジュンイ</t>
    </rPh>
    <rPh sb="25" eb="27">
      <t>シンセイ</t>
    </rPh>
    <phoneticPr fontId="1"/>
  </si>
  <si>
    <r>
      <t>　「このファイルを信頼済みドキュメントにしますか？」のメッセージが出た場合は「</t>
    </r>
    <r>
      <rPr>
        <u/>
        <sz val="9"/>
        <color theme="1"/>
        <rFont val="ＭＳ 明朝"/>
        <family val="1"/>
        <charset val="128"/>
      </rPr>
      <t>はい</t>
    </r>
    <r>
      <rPr>
        <sz val="9"/>
        <color theme="1"/>
        <rFont val="ＭＳ 明朝"/>
        <family val="1"/>
        <charset val="128"/>
      </rPr>
      <t>」をクリックしてください。</t>
    </r>
    <phoneticPr fontId="1"/>
  </si>
  <si>
    <t>イメージ図</t>
    <rPh sb="4" eb="5">
      <t>ズ</t>
    </rPh>
    <phoneticPr fontId="1"/>
  </si>
  <si>
    <r>
      <rPr>
        <sz val="9"/>
        <color rgb="FFFF0000"/>
        <rFont val="ＭＳ 明朝"/>
        <family val="1"/>
        <charset val="128"/>
      </rPr>
      <t>※</t>
    </r>
    <r>
      <rPr>
        <sz val="9"/>
        <rFont val="ＭＳ 明朝"/>
        <family val="1"/>
        <charset val="128"/>
      </rPr>
      <t>右図のように、</t>
    </r>
    <r>
      <rPr>
        <sz val="9"/>
        <color theme="1"/>
        <rFont val="ＭＳ 明朝"/>
        <family val="1"/>
        <charset val="128"/>
      </rPr>
      <t>セキュリティ警告が表示された場合は「</t>
    </r>
    <r>
      <rPr>
        <u/>
        <sz val="9"/>
        <color theme="1"/>
        <rFont val="ＭＳ 明朝"/>
        <family val="1"/>
        <charset val="128"/>
      </rPr>
      <t>コンテンツの有効化</t>
    </r>
    <r>
      <rPr>
        <sz val="9"/>
        <color theme="1"/>
        <rFont val="ＭＳ 明朝"/>
        <family val="1"/>
        <charset val="128"/>
      </rPr>
      <t>」をクリックしてください。</t>
    </r>
    <rPh sb="1" eb="2">
      <t>ミギ</t>
    </rPh>
    <rPh sb="2" eb="3">
      <t>ズ</t>
    </rPh>
    <rPh sb="14" eb="16">
      <t>ケイコク</t>
    </rPh>
    <rPh sb="17" eb="19">
      <t>ヒョウジ</t>
    </rPh>
    <rPh sb="22" eb="24">
      <t>バアイ</t>
    </rPh>
    <rPh sb="32" eb="35">
      <t>ユウコウカ</t>
    </rPh>
    <phoneticPr fontId="1"/>
  </si>
  <si>
    <t>10　オリエンテーション（受講手続き、諸連絡等）　　</t>
    <rPh sb="13" eb="15">
      <t>ジュコウ</t>
    </rPh>
    <rPh sb="15" eb="17">
      <t>テツヅ</t>
    </rPh>
    <rPh sb="19" eb="20">
      <t>ショ</t>
    </rPh>
    <rPh sb="20" eb="22">
      <t>レンラク</t>
    </rPh>
    <rPh sb="22" eb="23">
      <t>トウ</t>
    </rPh>
    <phoneticPr fontId="1"/>
  </si>
  <si>
    <t>１３：００～１４：３０　オリエンテーション、受講手続等</t>
    <rPh sb="26" eb="27">
      <t>トウ</t>
    </rPh>
    <phoneticPr fontId="1"/>
  </si>
  <si>
    <t>（受講料・諸納金徴収、教科書等の購入、受講時の説明、諸連絡）</t>
    <rPh sb="8" eb="10">
      <t>チョウシュウ</t>
    </rPh>
    <rPh sb="19" eb="21">
      <t>ジュコウ</t>
    </rPh>
    <rPh sb="21" eb="22">
      <t>ジ</t>
    </rPh>
    <rPh sb="23" eb="25">
      <t>セツメイ</t>
    </rPh>
    <rPh sb="26" eb="27">
      <t>ショ</t>
    </rPh>
    <rPh sb="27" eb="29">
      <t>レンラク</t>
    </rPh>
    <phoneticPr fontId="1"/>
  </si>
  <si>
    <t xml:space="preserve"> 受講できるのは2講座以内</t>
    <rPh sb="1" eb="3">
      <t>ジュコウ</t>
    </rPh>
    <rPh sb="9" eb="11">
      <t>コウザ</t>
    </rPh>
    <rPh sb="11" eb="13">
      <t>イナイ</t>
    </rPh>
    <phoneticPr fontId="1"/>
  </si>
  <si>
    <t>　①～③の選択肢から選択</t>
    <rPh sb="5" eb="8">
      <t>センタクシ</t>
    </rPh>
    <rPh sb="10" eb="12">
      <t>センタク</t>
    </rPh>
    <phoneticPr fontId="1"/>
  </si>
  <si>
    <t>（イメージ図）</t>
    <rPh sb="5" eb="6">
      <t>ズ</t>
    </rPh>
    <phoneticPr fontId="1"/>
  </si>
  <si>
    <t>・　 水　 　→　水曜日のみの時間割であり、週に１回実施　（通年のみ）</t>
    <rPh sb="3" eb="4">
      <t>スイ</t>
    </rPh>
    <rPh sb="9" eb="12">
      <t>スイヨウビ</t>
    </rPh>
    <rPh sb="15" eb="18">
      <t>ジカンワリ</t>
    </rPh>
    <rPh sb="22" eb="23">
      <t>シュウ</t>
    </rPh>
    <rPh sb="25" eb="26">
      <t>カイ</t>
    </rPh>
    <rPh sb="26" eb="28">
      <t>ジッシ</t>
    </rPh>
    <rPh sb="30" eb="32">
      <t>ツウネン</t>
    </rPh>
    <phoneticPr fontId="1"/>
  </si>
  <si>
    <t>・   金   　→　金曜日のみの時間割であり、週に１回実施　（通年のみ）</t>
    <rPh sb="4" eb="5">
      <t>キン</t>
    </rPh>
    <rPh sb="11" eb="14">
      <t>キンヨウビ</t>
    </rPh>
    <rPh sb="17" eb="20">
      <t>ジカンワリ</t>
    </rPh>
    <rPh sb="24" eb="25">
      <t>シュウ</t>
    </rPh>
    <rPh sb="27" eb="28">
      <t>カイ</t>
    </rPh>
    <rPh sb="28" eb="30">
      <t>ジッシ</t>
    </rPh>
    <phoneticPr fontId="1"/>
  </si>
  <si>
    <t>　◎　正式な時間割は、受講決定後、オリエンテーションで配布します。</t>
    <rPh sb="3" eb="5">
      <t>セイシキ</t>
    </rPh>
    <rPh sb="6" eb="9">
      <t>ジカンワリ</t>
    </rPh>
    <rPh sb="11" eb="13">
      <t>ジュコウ</t>
    </rPh>
    <rPh sb="13" eb="15">
      <t>ケッテイ</t>
    </rPh>
    <rPh sb="15" eb="16">
      <t>ゴ</t>
    </rPh>
    <rPh sb="27" eb="29">
      <t>ハイフ</t>
    </rPh>
    <phoneticPr fontId="1"/>
  </si>
  <si>
    <t xml:space="preserve">②本校生徒の講座登録後、定員に余裕がある開講講座に、若干名の科目履修の許可をいたします。
　希望が集中した場合は抽選とします。（本校生徒の受講希望が無い講座は開講しません）                                                             　　　　　　　　                </t>
    <rPh sb="20" eb="22">
      <t>カイコウ</t>
    </rPh>
    <rPh sb="30" eb="34">
      <t>カモクリシュウ</t>
    </rPh>
    <rPh sb="64" eb="66">
      <t>ホンコウ</t>
    </rPh>
    <rPh sb="66" eb="68">
      <t>セイト</t>
    </rPh>
    <rPh sb="69" eb="71">
      <t>ジュコウ</t>
    </rPh>
    <rPh sb="71" eb="73">
      <t>キボウ</t>
    </rPh>
    <rPh sb="74" eb="75">
      <t>ナ</t>
    </rPh>
    <rPh sb="76" eb="78">
      <t>コウザ</t>
    </rPh>
    <rPh sb="79" eb="81">
      <t>カイコウ</t>
    </rPh>
    <phoneticPr fontId="1"/>
  </si>
  <si>
    <t>前期</t>
    <phoneticPr fontId="129"/>
  </si>
  <si>
    <t>火金</t>
    <phoneticPr fontId="129"/>
  </si>
  <si>
    <t>0331024-120</t>
    <phoneticPr fontId="129"/>
  </si>
  <si>
    <t>政治・経済</t>
    <rPh sb="0" eb="2">
      <t>セイジ</t>
    </rPh>
    <rPh sb="3" eb="5">
      <t>ケイザイ</t>
    </rPh>
    <phoneticPr fontId="129"/>
  </si>
  <si>
    <t>国際社会の動向を視野におきながら、民主政治の発展と民主主義の本質、日本国憲法の基本原理と政治制度、経済生活の発展と現代経済のしくみ、日本および国際経済の現状と課題、労働問題、社会保障問題について学習します。</t>
    <phoneticPr fontId="129"/>
  </si>
  <si>
    <t>0331024-420</t>
    <phoneticPr fontId="129"/>
  </si>
  <si>
    <t>0331024-230</t>
    <phoneticPr fontId="129"/>
  </si>
  <si>
    <t>後期</t>
    <phoneticPr fontId="129"/>
  </si>
  <si>
    <t>月木</t>
    <phoneticPr fontId="129"/>
  </si>
  <si>
    <t>0331024-240</t>
    <phoneticPr fontId="129"/>
  </si>
  <si>
    <t>0511024-530</t>
    <phoneticPr fontId="129"/>
  </si>
  <si>
    <t>0752124-120</t>
    <phoneticPr fontId="129"/>
  </si>
  <si>
    <t>書道Ⅱ基礎</t>
    <rPh sb="3" eb="5">
      <t>キソ</t>
    </rPh>
    <phoneticPr fontId="129"/>
  </si>
  <si>
    <t>★★★☆☆</t>
    <phoneticPr fontId="129"/>
  </si>
  <si>
    <t>漢字（篆書～草書）・仮名の古典の臨書と漢字仮名交じりの書および刻字を学習します。</t>
    <rPh sb="3" eb="5">
      <t>テンショ</t>
    </rPh>
    <rPh sb="6" eb="8">
      <t>ソウショ</t>
    </rPh>
    <rPh sb="31" eb="32">
      <t>コク</t>
    </rPh>
    <rPh sb="32" eb="33">
      <t>ジ</t>
    </rPh>
    <phoneticPr fontId="129"/>
  </si>
  <si>
    <t>0231024-410</t>
    <phoneticPr fontId="1"/>
  </si>
  <si>
    <t>0311024-430</t>
    <phoneticPr fontId="1"/>
  </si>
  <si>
    <t>0311024-430</t>
    <phoneticPr fontId="1"/>
  </si>
  <si>
    <t>0831024-320</t>
    <phoneticPr fontId="1"/>
  </si>
  <si>
    <t>②　授業の「期間・曜日・校時」が重複していますが、上記の優先順位のとおり申請します　　【要確認通知あり】</t>
    <rPh sb="2" eb="4">
      <t>ジュギョウ</t>
    </rPh>
    <rPh sb="6" eb="8">
      <t>キカン</t>
    </rPh>
    <rPh sb="9" eb="11">
      <t>ヨウビ</t>
    </rPh>
    <rPh sb="12" eb="14">
      <t>コウジ</t>
    </rPh>
    <rPh sb="16" eb="18">
      <t>チョウフク</t>
    </rPh>
    <rPh sb="25" eb="27">
      <t>ジョウキ</t>
    </rPh>
    <rPh sb="28" eb="30">
      <t>ユウセン</t>
    </rPh>
    <rPh sb="30" eb="32">
      <t>ジュンイ</t>
    </rPh>
    <rPh sb="36" eb="38">
      <t>シンセイ</t>
    </rPh>
    <phoneticPr fontId="1"/>
  </si>
  <si>
    <t>③　「講座名」が重複していますが、上記の優先順位のとおり申請します　　【要確認通知あり】</t>
    <rPh sb="3" eb="6">
      <t>コウザメイ</t>
    </rPh>
    <rPh sb="8" eb="10">
      <t>チョウフク</t>
    </rPh>
    <rPh sb="17" eb="19">
      <t>ジョウキ</t>
    </rPh>
    <rPh sb="20" eb="22">
      <t>ユウセン</t>
    </rPh>
    <rPh sb="22" eb="24">
      <t>ジュンイ</t>
    </rPh>
    <rPh sb="28" eb="30">
      <t>シンセイ</t>
    </rPh>
    <phoneticPr fontId="1"/>
  </si>
  <si>
    <t>最終確認のため、①～③で該当するものを選択してください。▼をクリックすると選択肢が表示されます。</t>
    <rPh sb="0" eb="2">
      <t>サイシュウ</t>
    </rPh>
    <rPh sb="2" eb="4">
      <t>カクニン</t>
    </rPh>
    <rPh sb="12" eb="14">
      <t>ガイトウ</t>
    </rPh>
    <rPh sb="19" eb="21">
      <t>センタク</t>
    </rPh>
    <rPh sb="37" eb="40">
      <t>センタクシ</t>
    </rPh>
    <rPh sb="41" eb="43">
      <t>ヒョウジ</t>
    </rPh>
    <phoneticPr fontId="1"/>
  </si>
  <si>
    <t>0231024-520</t>
    <phoneticPr fontId="4"/>
  </si>
  <si>
    <t>0231024-520</t>
    <phoneticPr fontId="1"/>
  </si>
  <si>
    <t>一部科目履修　受入講座一覧</t>
    <rPh sb="0" eb="2">
      <t>イチブ</t>
    </rPh>
    <rPh sb="2" eb="4">
      <t>カモク</t>
    </rPh>
    <rPh sb="4" eb="6">
      <t>リシュウ</t>
    </rPh>
    <rPh sb="7" eb="9">
      <t>ウケイレ</t>
    </rPh>
    <rPh sb="9" eb="11">
      <t>コウザ</t>
    </rPh>
    <rPh sb="11" eb="13">
      <t>イチラン</t>
    </rPh>
    <phoneticPr fontId="1"/>
  </si>
  <si>
    <r>
      <t>※お問い合わせの際は「</t>
    </r>
    <r>
      <rPr>
        <u/>
        <sz val="10"/>
        <color theme="1"/>
        <rFont val="ＭＳ 明朝"/>
        <family val="1"/>
        <charset val="128"/>
      </rPr>
      <t>単位制の</t>
    </r>
    <r>
      <rPr>
        <sz val="10"/>
        <color theme="1"/>
        <rFont val="ＭＳ 明朝"/>
        <family val="1"/>
        <charset val="128"/>
      </rPr>
      <t>一部科目履修について」と申し出てください。</t>
    </r>
    <rPh sb="11" eb="14">
      <t>タンイセイ</t>
    </rPh>
    <rPh sb="15" eb="21">
      <t>イチブカモクリシュウ</t>
    </rPh>
    <rPh sb="27" eb="28">
      <t>モウ</t>
    </rPh>
    <rPh sb="29" eb="30">
      <t>デ</t>
    </rPh>
    <phoneticPr fontId="1"/>
  </si>
  <si>
    <t>　本校単位制職員室　（電話）011-773-8200　　単位制の一部科目履修担当者</t>
    <rPh sb="1" eb="3">
      <t>ホンコウ</t>
    </rPh>
    <rPh sb="11" eb="13">
      <t>デンワ</t>
    </rPh>
    <rPh sb="28" eb="31">
      <t>タンイセイ</t>
    </rPh>
    <rPh sb="32" eb="34">
      <t>イチブ</t>
    </rPh>
    <rPh sb="34" eb="36">
      <t>カモク</t>
    </rPh>
    <rPh sb="36" eb="38">
      <t>リシュウ</t>
    </rPh>
    <rPh sb="38" eb="41">
      <t>タントウシャ</t>
    </rPh>
    <phoneticPr fontId="1"/>
  </si>
  <si>
    <r>
      <rPr>
        <sz val="11"/>
        <color rgb="FF00B050"/>
        <rFont val="ＭＳ Ｐゴシック"/>
        <family val="3"/>
        <charset val="128"/>
      </rPr>
      <t>【資料㋒】</t>
    </r>
    <r>
      <rPr>
        <sz val="11"/>
        <color theme="1"/>
        <rFont val="ＭＳ Ｐゴシック"/>
        <family val="3"/>
        <charset val="128"/>
      </rPr>
      <t>　　　　　　　　　　　　　　　　　　　　　　　　　　　　　　　　　　　　北海道有朋高等学校　単位制課程</t>
    </r>
    <rPh sb="1" eb="3">
      <t>シリョウ</t>
    </rPh>
    <rPh sb="41" eb="44">
      <t>ホッカイドウ</t>
    </rPh>
    <rPh sb="44" eb="46">
      <t>アリトモ</t>
    </rPh>
    <rPh sb="46" eb="48">
      <t>コウトウ</t>
    </rPh>
    <rPh sb="48" eb="50">
      <t>ガッコウ</t>
    </rPh>
    <rPh sb="51" eb="54">
      <t>タンイセイ</t>
    </rPh>
    <rPh sb="54" eb="56">
      <t>カテイ</t>
    </rPh>
    <phoneticPr fontId="1"/>
  </si>
  <si>
    <r>
      <rPr>
        <sz val="36"/>
        <color rgb="FF00B050"/>
        <rFont val="ＭＳ ゴシック"/>
        <family val="3"/>
        <charset val="128"/>
      </rPr>
      <t>＜資料㋓＞</t>
    </r>
    <r>
      <rPr>
        <sz val="36"/>
        <color theme="7"/>
        <rFont val="ＭＳ ゴシック"/>
        <family val="3"/>
        <charset val="128"/>
      </rPr>
      <t>　</t>
    </r>
    <r>
      <rPr>
        <sz val="36"/>
        <rFont val="ＭＳ ゴシック"/>
        <family val="3"/>
        <charset val="128"/>
      </rPr>
      <t>令和８年度　一部科目履修用【講座展開表】</t>
    </r>
    <rPh sb="1" eb="3">
      <t>シリョウ</t>
    </rPh>
    <rPh sb="6" eb="8">
      <t>レイワ</t>
    </rPh>
    <rPh sb="9" eb="11">
      <t>ネンド</t>
    </rPh>
    <rPh sb="12" eb="14">
      <t>イチブ</t>
    </rPh>
    <rPh sb="14" eb="16">
      <t>カモク</t>
    </rPh>
    <rPh sb="16" eb="18">
      <t>リシュウ</t>
    </rPh>
    <rPh sb="18" eb="19">
      <t>ヨウ</t>
    </rPh>
    <rPh sb="20" eb="22">
      <t>コウザ</t>
    </rPh>
    <rPh sb="22" eb="24">
      <t>テンカイ</t>
    </rPh>
    <rPh sb="24" eb="25">
      <t>ヒョウ</t>
    </rPh>
    <phoneticPr fontId="1"/>
  </si>
  <si>
    <r>
      <t>発送時期は</t>
    </r>
    <r>
      <rPr>
        <b/>
        <sz val="10"/>
        <color rgb="FF0070C0"/>
        <rFont val="ＭＳ 明朝"/>
        <family val="1"/>
        <charset val="128"/>
      </rPr>
      <t>４月８日（水）頃</t>
    </r>
    <r>
      <rPr>
        <sz val="10"/>
        <color theme="1"/>
        <rFont val="ＭＳ 明朝"/>
        <family val="1"/>
        <charset val="128"/>
      </rPr>
      <t>を予定しています。</t>
    </r>
    <rPh sb="0" eb="4">
      <t>ハッソウジキ</t>
    </rPh>
    <rPh sb="6" eb="7">
      <t>ガツ</t>
    </rPh>
    <rPh sb="8" eb="9">
      <t>ニチ</t>
    </rPh>
    <rPh sb="10" eb="11">
      <t>スイ</t>
    </rPh>
    <rPh sb="12" eb="13">
      <t>コロ</t>
    </rPh>
    <rPh sb="14" eb="16">
      <t>ヨテイ</t>
    </rPh>
    <phoneticPr fontId="1"/>
  </si>
  <si>
    <r>
      <t>　</t>
    </r>
    <r>
      <rPr>
        <b/>
        <sz val="10"/>
        <color rgb="FF0070C0"/>
        <rFont val="ＭＳ 明朝"/>
        <family val="1"/>
        <charset val="128"/>
      </rPr>
      <t>４月１６日（水）</t>
    </r>
    <r>
      <rPr>
        <sz val="10"/>
        <color theme="1"/>
        <rFont val="ＭＳ 明朝"/>
        <family val="1"/>
        <charset val="128"/>
      </rPr>
      <t>　　会場：本校　２階　プログラミング実習室</t>
    </r>
    <rPh sb="2" eb="3">
      <t>ガツ</t>
    </rPh>
    <rPh sb="5" eb="6">
      <t>ニチ</t>
    </rPh>
    <rPh sb="7" eb="8">
      <t>スイ</t>
    </rPh>
    <rPh sb="11" eb="13">
      <t>カイジョウ</t>
    </rPh>
    <rPh sb="14" eb="16">
      <t>ホンコウ</t>
    </rPh>
    <rPh sb="18" eb="19">
      <t>カイ</t>
    </rPh>
    <rPh sb="27" eb="30">
      <t>ジッシュウシツ</t>
    </rPh>
    <phoneticPr fontId="1"/>
  </si>
  <si>
    <r>
      <rPr>
        <b/>
        <u/>
        <sz val="10"/>
        <color rgb="FF0070C0"/>
        <rFont val="ＭＳ 明朝"/>
        <family val="1"/>
        <charset val="128"/>
      </rPr>
      <t>令和８年３月６日（金）～１３日（金）</t>
    </r>
    <r>
      <rPr>
        <b/>
        <sz val="10"/>
        <color rgb="FF0070C0"/>
        <rFont val="ＭＳ 明朝"/>
        <family val="1"/>
        <charset val="128"/>
      </rPr>
      <t>　　</t>
    </r>
    <r>
      <rPr>
        <b/>
        <sz val="10"/>
        <rFont val="ＭＳ 明朝"/>
        <family val="1"/>
        <charset val="128"/>
      </rPr>
      <t>※できる限り郵送でお願いします。</t>
    </r>
    <rPh sb="9" eb="10">
      <t>キン</t>
    </rPh>
    <rPh sb="16" eb="17">
      <t>キン</t>
    </rPh>
    <phoneticPr fontId="1"/>
  </si>
  <si>
    <t>令和８年度</t>
  </si>
  <si>
    <r>
      <t>＜単位制課程＞　一部科目履修　【申込書】　</t>
    </r>
    <r>
      <rPr>
        <sz val="16"/>
        <color theme="6"/>
        <rFont val="ＭＳ Ｐゴシック"/>
        <family val="3"/>
        <charset val="128"/>
      </rPr>
      <t>記入例</t>
    </r>
    <rPh sb="1" eb="4">
      <t>タンイセイ</t>
    </rPh>
    <rPh sb="4" eb="6">
      <t>カテイ</t>
    </rPh>
    <rPh sb="8" eb="10">
      <t>イチブ</t>
    </rPh>
    <rPh sb="10" eb="12">
      <t>カモク</t>
    </rPh>
    <rPh sb="12" eb="14">
      <t>リシュウ</t>
    </rPh>
    <rPh sb="16" eb="19">
      <t>モウシコミショ</t>
    </rPh>
    <rPh sb="21" eb="23">
      <t>キニュウ</t>
    </rPh>
    <rPh sb="23" eb="24">
      <t>レイ</t>
    </rPh>
    <phoneticPr fontId="1"/>
  </si>
  <si>
    <r>
      <t>※決定後は</t>
    </r>
    <r>
      <rPr>
        <u/>
        <sz val="9"/>
        <color rgb="FFFF0000"/>
        <rFont val="ＭＳ Ｐ明朝"/>
        <family val="1"/>
        <charset val="128"/>
      </rPr>
      <t>キャンセルは可能</t>
    </r>
    <r>
      <rPr>
        <sz val="9"/>
        <color rgb="FFFF0000"/>
        <rFont val="ＭＳ Ｐ明朝"/>
        <family val="1"/>
        <charset val="128"/>
      </rPr>
      <t>ですが、
 　</t>
    </r>
    <r>
      <rPr>
        <u/>
        <sz val="9"/>
        <color rgb="FFFF0000"/>
        <rFont val="ＭＳ Ｐ明朝"/>
        <family val="1"/>
        <charset val="128"/>
      </rPr>
      <t>変更や追加等はできません</t>
    </r>
    <r>
      <rPr>
        <sz val="9"/>
        <color rgb="FFFF0000"/>
        <rFont val="ＭＳ Ｐ明朝"/>
        <family val="1"/>
        <charset val="128"/>
      </rPr>
      <t>。</t>
    </r>
    <rPh sb="1" eb="4">
      <t>ケッテイゴ</t>
    </rPh>
    <rPh sb="11" eb="13">
      <t>カノウ</t>
    </rPh>
    <rPh sb="20" eb="22">
      <t>ヘンコウ</t>
    </rPh>
    <rPh sb="23" eb="25">
      <t>ツイカ</t>
    </rPh>
    <rPh sb="25" eb="26">
      <t>トウ</t>
    </rPh>
    <phoneticPr fontId="1"/>
  </si>
  <si>
    <r>
      <rPr>
        <b/>
        <sz val="20"/>
        <color rgb="FF0070C0"/>
        <rFont val="ＭＳ Ｐ明朝"/>
        <family val="1"/>
        <charset val="128"/>
      </rPr>
      <t>令和８年度</t>
    </r>
    <r>
      <rPr>
        <sz val="20"/>
        <color theme="1"/>
        <rFont val="ＭＳ Ｐ明朝"/>
        <family val="1"/>
        <charset val="128"/>
      </rPr>
      <t>　一部科目履修用講座内容紹介一覧</t>
    </r>
    <rPh sb="0" eb="2">
      <t>レイワ</t>
    </rPh>
    <rPh sb="3" eb="5">
      <t>ネンド</t>
    </rPh>
    <rPh sb="6" eb="8">
      <t>イチブ</t>
    </rPh>
    <rPh sb="8" eb="10">
      <t>カモク</t>
    </rPh>
    <rPh sb="10" eb="12">
      <t>リシュウ</t>
    </rPh>
    <rPh sb="12" eb="13">
      <t>ヨウ</t>
    </rPh>
    <rPh sb="13" eb="15">
      <t>コウザ</t>
    </rPh>
    <rPh sb="15" eb="17">
      <t>ナイヨウ</t>
    </rPh>
    <rPh sb="17" eb="19">
      <t>ショウカイ</t>
    </rPh>
    <rPh sb="19" eb="21">
      <t>イチラン</t>
    </rPh>
    <phoneticPr fontId="1"/>
  </si>
  <si>
    <t>「数と式｣、「集合と命題」、「データの分析」を学習します。受講には、中学校の基礎的な内容の理解が必要です。</t>
    <rPh sb="1" eb="2">
      <t>カズ</t>
    </rPh>
    <rPh sb="3" eb="4">
      <t>シキ</t>
    </rPh>
    <rPh sb="7" eb="9">
      <t>シュウゴウ</t>
    </rPh>
    <rPh sb="10" eb="12">
      <t>メイダイ</t>
    </rPh>
    <rPh sb="19" eb="21">
      <t>ブンセキ</t>
    </rPh>
    <phoneticPr fontId="1"/>
  </si>
  <si>
    <t>0891024-130</t>
    <phoneticPr fontId="4"/>
  </si>
  <si>
    <t>0891024-230</t>
    <phoneticPr fontId="4"/>
  </si>
  <si>
    <t>0891024-130</t>
    <phoneticPr fontId="1"/>
  </si>
  <si>
    <t>0891024-230</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</si>
</sst>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76" formatCode="&quot;【&quot;@&quot;】&quot;"/>
  </numFmts>
  <fonts count="142" x14ac:knownFonts="1">
    <font>
      <sz val="11"/>
      <color theme="1"/>
      <name val="游ゴシック"/>
      <family val="2"/>
      <charset val="128"/>
      <scheme val="minor"/>
    </font>
    <font>
      <sz val="6"/>
      <name val="游ゴシック"/>
      <family val="2"/>
      <charset val="128"/>
      <scheme val="minor"/>
    </font>
    <font>
      <sz val="16"/>
      <color theme="1"/>
      <name val="游ゴシック"/>
      <family val="3"/>
      <charset val="128"/>
      <scheme val="minor"/>
    </font>
    <font>
      <sz val="11"/>
      <name val="ＭＳ Ｐゴシック"/>
      <family val="3"/>
      <charset val="128"/>
    </font>
    <font>
      <sz val="6"/>
      <name val="ＭＳ Ｐゴシック"/>
      <family val="3"/>
      <charset val="128"/>
    </font>
    <font>
      <sz val="16"/>
      <color theme="1"/>
      <name val="游ゴシック"/>
      <family val="2"/>
      <charset val="128"/>
      <scheme val="minor"/>
    </font>
    <font>
      <sz val="10"/>
      <color theme="1"/>
      <name val="HG丸ｺﾞｼｯｸM-PRO"/>
      <family val="3"/>
      <charset val="128"/>
    </font>
    <font>
      <sz val="10"/>
      <name val="HG丸ｺﾞｼｯｸM-PRO"/>
      <family val="3"/>
      <charset val="128"/>
    </font>
    <font>
      <b/>
      <sz val="10"/>
      <name val="HG丸ｺﾞｼｯｸM-PRO"/>
      <family val="3"/>
      <charset val="128"/>
    </font>
    <font>
      <b/>
      <sz val="12"/>
      <color theme="1"/>
      <name val="ＭＳ Ｐゴシック"/>
      <family val="3"/>
      <charset val="128"/>
    </font>
    <font>
      <sz val="12"/>
      <color theme="1"/>
      <name val="ＭＳ Ｐ明朝"/>
      <family val="1"/>
      <charset val="128"/>
    </font>
    <font>
      <b/>
      <sz val="9"/>
      <color rgb="FFFF0000"/>
      <name val="ＭＳ ゴシック"/>
      <family val="3"/>
      <charset val="128"/>
    </font>
    <font>
      <b/>
      <sz val="9"/>
      <color theme="9"/>
      <name val="ＭＳ ゴシック"/>
      <family val="3"/>
      <charset val="128"/>
    </font>
    <font>
      <sz val="10"/>
      <color rgb="FFFF0000"/>
      <name val="游ゴシック"/>
      <family val="2"/>
      <charset val="128"/>
      <scheme val="minor"/>
    </font>
    <font>
      <sz val="11"/>
      <color theme="1"/>
      <name val="ＭＳ Ｐ明朝"/>
      <family val="1"/>
      <charset val="128"/>
    </font>
    <font>
      <sz val="10"/>
      <color theme="1"/>
      <name val="ＭＳ Ｐ明朝"/>
      <family val="1"/>
      <charset val="128"/>
    </font>
    <font>
      <sz val="11"/>
      <color theme="1"/>
      <name val="ＭＳ Ｐゴシック"/>
      <family val="3"/>
      <charset val="128"/>
    </font>
    <font>
      <sz val="8"/>
      <color theme="1"/>
      <name val="ＭＳ Ｐゴシック"/>
      <family val="3"/>
      <charset val="128"/>
    </font>
    <font>
      <sz val="9"/>
      <color theme="1"/>
      <name val="ＭＳ Ｐゴシック"/>
      <family val="3"/>
      <charset val="128"/>
    </font>
    <font>
      <sz val="10"/>
      <color theme="1"/>
      <name val="ＭＳ Ｐゴシック"/>
      <family val="3"/>
      <charset val="128"/>
    </font>
    <font>
      <sz val="14"/>
      <color theme="1"/>
      <name val="ＭＳ Ｐゴシック"/>
      <family val="3"/>
      <charset val="128"/>
    </font>
    <font>
      <sz val="18"/>
      <color theme="1"/>
      <name val="ＭＳ Ｐゴシック"/>
      <family val="3"/>
      <charset val="128"/>
    </font>
    <font>
      <sz val="16"/>
      <color theme="1"/>
      <name val="ＭＳ Ｐゴシック"/>
      <family val="3"/>
      <charset val="128"/>
    </font>
    <font>
      <b/>
      <sz val="8"/>
      <color rgb="FFFF0000"/>
      <name val="游ゴシック"/>
      <family val="3"/>
      <charset val="128"/>
      <scheme val="minor"/>
    </font>
    <font>
      <sz val="8"/>
      <color theme="1"/>
      <name val="游ゴシック"/>
      <family val="3"/>
      <charset val="128"/>
      <scheme val="minor"/>
    </font>
    <font>
      <sz val="6"/>
      <color theme="1"/>
      <name val="ＭＳ Ｐゴシック"/>
      <family val="3"/>
      <charset val="128"/>
    </font>
    <font>
      <sz val="6"/>
      <color theme="1"/>
      <name val="游ゴシック"/>
      <family val="2"/>
      <charset val="128"/>
      <scheme val="minor"/>
    </font>
    <font>
      <b/>
      <sz val="10"/>
      <color theme="1"/>
      <name val="HG丸ｺﾞｼｯｸM-PRO"/>
      <family val="3"/>
      <charset val="128"/>
    </font>
    <font>
      <b/>
      <sz val="10"/>
      <color theme="0"/>
      <name val="HG丸ｺﾞｼｯｸM-PRO"/>
      <family val="3"/>
      <charset val="128"/>
    </font>
    <font>
      <b/>
      <sz val="12"/>
      <color rgb="FFFF0000"/>
      <name val="HG丸ｺﾞｼｯｸM-PRO"/>
      <family val="3"/>
      <charset val="128"/>
    </font>
    <font>
      <sz val="11"/>
      <color rgb="FFFF0000"/>
      <name val="ＭＳ ゴシック"/>
      <family val="3"/>
      <charset val="128"/>
    </font>
    <font>
      <sz val="11"/>
      <color theme="1"/>
      <name val="ＭＳ 明朝"/>
      <family val="1"/>
      <charset val="128"/>
    </font>
    <font>
      <sz val="26"/>
      <color theme="1"/>
      <name val="ＭＳ ゴシック"/>
      <family val="3"/>
      <charset val="128"/>
    </font>
    <font>
      <sz val="18"/>
      <color rgb="FFFF0000"/>
      <name val="ＭＳ 明朝"/>
      <family val="1"/>
      <charset val="128"/>
    </font>
    <font>
      <sz val="48"/>
      <color theme="1"/>
      <name val="ＭＳ 明朝"/>
      <family val="1"/>
      <charset val="128"/>
    </font>
    <font>
      <b/>
      <sz val="11"/>
      <color theme="1"/>
      <name val="ＭＳ ゴシック"/>
      <family val="3"/>
      <charset val="128"/>
    </font>
    <font>
      <sz val="10"/>
      <color theme="1"/>
      <name val="ＭＳ 明朝"/>
      <family val="1"/>
      <charset val="128"/>
    </font>
    <font>
      <u/>
      <sz val="10"/>
      <color theme="1"/>
      <name val="ＭＳ 明朝"/>
      <family val="1"/>
      <charset val="128"/>
    </font>
    <font>
      <sz val="8"/>
      <color theme="1"/>
      <name val="ＭＳ 明朝"/>
      <family val="1"/>
      <charset val="128"/>
    </font>
    <font>
      <sz val="6"/>
      <color theme="1"/>
      <name val="ＭＳ 明朝"/>
      <family val="1"/>
      <charset val="128"/>
    </font>
    <font>
      <b/>
      <sz val="10"/>
      <color theme="1"/>
      <name val="ＭＳ ゴシック"/>
      <family val="3"/>
      <charset val="128"/>
    </font>
    <font>
      <sz val="11"/>
      <color rgb="FF0070C0"/>
      <name val="ＭＳ 明朝"/>
      <family val="1"/>
      <charset val="128"/>
    </font>
    <font>
      <sz val="11"/>
      <name val="ＭＳ 明朝"/>
      <family val="1"/>
      <charset val="128"/>
    </font>
    <font>
      <b/>
      <sz val="11"/>
      <color theme="2" tint="-0.499984740745262"/>
      <name val="ＭＳ Ｐゴシック"/>
      <family val="3"/>
      <charset val="128"/>
    </font>
    <font>
      <sz val="11"/>
      <color theme="2" tint="-0.499984740745262"/>
      <name val="ＭＳ Ｐ明朝"/>
      <family val="1"/>
      <charset val="128"/>
    </font>
    <font>
      <sz val="10"/>
      <color theme="2" tint="-0.499984740745262"/>
      <name val="ＭＳ Ｐ明朝"/>
      <family val="1"/>
      <charset val="128"/>
    </font>
    <font>
      <sz val="11"/>
      <color theme="2" tint="-0.499984740745262"/>
      <name val="ＭＳ Ｐゴシック"/>
      <family val="3"/>
      <charset val="128"/>
    </font>
    <font>
      <sz val="8"/>
      <color theme="2" tint="-0.499984740745262"/>
      <name val="ＭＳ Ｐゴシック"/>
      <family val="3"/>
      <charset val="128"/>
    </font>
    <font>
      <sz val="10"/>
      <color theme="2" tint="-0.499984740745262"/>
      <name val="ＭＳ Ｐゴシック"/>
      <family val="3"/>
      <charset val="128"/>
    </font>
    <font>
      <b/>
      <sz val="12"/>
      <color theme="1"/>
      <name val="ＭＳ Ｐ明朝"/>
      <family val="1"/>
      <charset val="128"/>
    </font>
    <font>
      <b/>
      <sz val="10"/>
      <color theme="1"/>
      <name val="ＭＳ Ｐ明朝"/>
      <family val="1"/>
      <charset val="128"/>
    </font>
    <font>
      <b/>
      <sz val="24"/>
      <color theme="1"/>
      <name val="ＭＳ Ｐ明朝"/>
      <family val="1"/>
      <charset val="128"/>
    </font>
    <font>
      <b/>
      <sz val="14"/>
      <color theme="1"/>
      <name val="ＭＳ Ｐ明朝"/>
      <family val="1"/>
      <charset val="128"/>
    </font>
    <font>
      <b/>
      <sz val="12"/>
      <color theme="2" tint="-0.499984740745262"/>
      <name val="ＭＳ Ｐゴシック"/>
      <family val="3"/>
      <charset val="128"/>
    </font>
    <font>
      <b/>
      <sz val="9"/>
      <color theme="2" tint="-0.499984740745262"/>
      <name val="ＭＳ Ｐゴシック"/>
      <family val="3"/>
      <charset val="128"/>
    </font>
    <font>
      <b/>
      <sz val="16"/>
      <color theme="2" tint="-0.499984740745262"/>
      <name val="ＭＳ Ｐゴシック"/>
      <family val="3"/>
      <charset val="128"/>
    </font>
    <font>
      <sz val="11"/>
      <color theme="2" tint="-0.499984740745262"/>
      <name val="游ゴシック"/>
      <family val="2"/>
      <charset val="128"/>
      <scheme val="minor"/>
    </font>
    <font>
      <sz val="14"/>
      <color theme="2" tint="-0.499984740745262"/>
      <name val="ＭＳ Ｐゴシック"/>
      <family val="3"/>
      <charset val="128"/>
    </font>
    <font>
      <b/>
      <sz val="20"/>
      <color theme="1"/>
      <name val="ＭＳ 明朝"/>
      <family val="1"/>
      <charset val="128"/>
    </font>
    <font>
      <sz val="11"/>
      <color rgb="FFFF0000"/>
      <name val="ＭＳ Ｐゴシック"/>
      <family val="3"/>
      <charset val="128"/>
    </font>
    <font>
      <sz val="18"/>
      <color rgb="FFFF0000"/>
      <name val="ＭＳ Ｐゴシック"/>
      <family val="3"/>
      <charset val="128"/>
    </font>
    <font>
      <b/>
      <sz val="9"/>
      <color rgb="FFFF0000"/>
      <name val="ＭＳ Ｐゴシック"/>
      <family val="3"/>
      <charset val="128"/>
    </font>
    <font>
      <b/>
      <sz val="9"/>
      <color theme="9"/>
      <name val="ＭＳ Ｐゴシック"/>
      <family val="3"/>
      <charset val="128"/>
    </font>
    <font>
      <b/>
      <sz val="8"/>
      <color rgb="FFFF0000"/>
      <name val="ＭＳ Ｐゴシック"/>
      <family val="3"/>
      <charset val="128"/>
    </font>
    <font>
      <b/>
      <sz val="11"/>
      <color rgb="FFFF0000"/>
      <name val="ＭＳ ゴシック"/>
      <family val="3"/>
      <charset val="128"/>
    </font>
    <font>
      <sz val="8"/>
      <color theme="1"/>
      <name val="游ゴシック"/>
      <family val="2"/>
      <charset val="128"/>
      <scheme val="minor"/>
    </font>
    <font>
      <b/>
      <sz val="14"/>
      <color theme="6"/>
      <name val="ＭＳ 明朝"/>
      <family val="1"/>
      <charset val="128"/>
    </font>
    <font>
      <b/>
      <sz val="24"/>
      <color theme="6"/>
      <name val="ＭＳ 明朝"/>
      <family val="1"/>
      <charset val="128"/>
    </font>
    <font>
      <b/>
      <sz val="12"/>
      <color theme="6"/>
      <name val="ＭＳ 明朝"/>
      <family val="1"/>
      <charset val="128"/>
    </font>
    <font>
      <b/>
      <sz val="12"/>
      <color theme="6"/>
      <name val="ＭＳ Ｐ明朝"/>
      <family val="1"/>
      <charset val="128"/>
    </font>
    <font>
      <b/>
      <sz val="10"/>
      <color theme="6"/>
      <name val="ＭＳ 明朝"/>
      <family val="1"/>
      <charset val="128"/>
    </font>
    <font>
      <b/>
      <sz val="9"/>
      <color theme="6"/>
      <name val="ＭＳ 明朝"/>
      <family val="1"/>
      <charset val="128"/>
    </font>
    <font>
      <sz val="12"/>
      <color theme="6"/>
      <name val="ＭＳ Ｐ明朝"/>
      <family val="1"/>
      <charset val="128"/>
    </font>
    <font>
      <b/>
      <sz val="20"/>
      <color theme="6"/>
      <name val="ＭＳ 明朝"/>
      <family val="1"/>
      <charset val="128"/>
    </font>
    <font>
      <sz val="16"/>
      <color theme="6"/>
      <name val="ＭＳ Ｐゴシック"/>
      <family val="3"/>
      <charset val="128"/>
    </font>
    <font>
      <sz val="9"/>
      <color theme="1"/>
      <name val="ＭＳ Ｐ明朝"/>
      <family val="1"/>
      <charset val="128"/>
    </font>
    <font>
      <sz val="8"/>
      <color theme="1"/>
      <name val="ＭＳ Ｐ明朝"/>
      <family val="1"/>
      <charset val="128"/>
    </font>
    <font>
      <sz val="6"/>
      <color theme="1"/>
      <name val="ＭＳ Ｐ明朝"/>
      <family val="1"/>
      <charset val="128"/>
    </font>
    <font>
      <b/>
      <sz val="9"/>
      <color theme="1"/>
      <name val="ＭＳ Ｐゴシック"/>
      <family val="3"/>
      <charset val="128"/>
    </font>
    <font>
      <sz val="9"/>
      <color theme="1"/>
      <name val="ＭＳ Ｐ明朝"/>
      <family val="3"/>
      <charset val="128"/>
    </font>
    <font>
      <b/>
      <u/>
      <sz val="9"/>
      <color theme="1"/>
      <name val="ＭＳ Ｐ明朝"/>
      <family val="1"/>
      <charset val="128"/>
    </font>
    <font>
      <b/>
      <sz val="10"/>
      <color rgb="FFFF0000"/>
      <name val="ＭＳ Ｐゴシック"/>
      <family val="3"/>
      <charset val="128"/>
    </font>
    <font>
      <u/>
      <sz val="9"/>
      <color theme="1"/>
      <name val="ＭＳ Ｐ明朝"/>
      <family val="1"/>
      <charset val="128"/>
    </font>
    <font>
      <sz val="14"/>
      <color indexed="8"/>
      <name val="ＭＳ ゴシック"/>
      <family val="3"/>
      <charset val="128"/>
    </font>
    <font>
      <sz val="18"/>
      <color indexed="8"/>
      <name val="ＭＳ ゴシック"/>
      <family val="3"/>
      <charset val="128"/>
    </font>
    <font>
      <sz val="14"/>
      <name val="ＭＳ ゴシック"/>
      <family val="3"/>
      <charset val="128"/>
    </font>
    <font>
      <sz val="14"/>
      <color rgb="FFFF0000"/>
      <name val="ＭＳ ゴシック"/>
      <family val="3"/>
      <charset val="128"/>
    </font>
    <font>
      <b/>
      <sz val="14"/>
      <color indexed="8"/>
      <name val="ＭＳ ゴシック"/>
      <family val="3"/>
      <charset val="128"/>
    </font>
    <font>
      <b/>
      <sz val="14"/>
      <name val="ＭＳ ゴシック"/>
      <family val="3"/>
      <charset val="128"/>
    </font>
    <font>
      <i/>
      <sz val="14"/>
      <name val="ＭＳ ゴシック"/>
      <family val="3"/>
      <charset val="128"/>
    </font>
    <font>
      <sz val="14"/>
      <name val="ＭＳ Ｐゴシック"/>
      <family val="3"/>
      <charset val="128"/>
    </font>
    <font>
      <sz val="12"/>
      <name val="ＭＳ ゴシック"/>
      <family val="3"/>
      <charset val="128"/>
    </font>
    <font>
      <strike/>
      <sz val="14"/>
      <name val="ＭＳ ゴシック"/>
      <family val="3"/>
      <charset val="128"/>
    </font>
    <font>
      <b/>
      <i/>
      <sz val="16"/>
      <name val="ＭＳ ゴシック"/>
      <family val="3"/>
      <charset val="128"/>
    </font>
    <font>
      <sz val="6"/>
      <name val="ＭＳ 明朝"/>
      <family val="1"/>
      <charset val="128"/>
    </font>
    <font>
      <sz val="12"/>
      <color indexed="8"/>
      <name val="ＭＳ ゴシック"/>
      <family val="3"/>
      <charset val="128"/>
    </font>
    <font>
      <u/>
      <sz val="22"/>
      <color indexed="8"/>
      <name val="ＭＳ ゴシック"/>
      <family val="3"/>
      <charset val="128"/>
    </font>
    <font>
      <b/>
      <sz val="20"/>
      <color indexed="8"/>
      <name val="ＭＳ ゴシック"/>
      <family val="3"/>
      <charset val="128"/>
    </font>
    <font>
      <b/>
      <sz val="20"/>
      <name val="ＭＳ ゴシック"/>
      <family val="3"/>
      <charset val="128"/>
    </font>
    <font>
      <b/>
      <i/>
      <sz val="28"/>
      <name val="ＭＳ ゴシック"/>
      <family val="3"/>
      <charset val="128"/>
    </font>
    <font>
      <sz val="16"/>
      <color indexed="8"/>
      <name val="ＭＳ ゴシック"/>
      <family val="3"/>
      <charset val="128"/>
    </font>
    <font>
      <sz val="20"/>
      <color indexed="8"/>
      <name val="ＭＳ ゴシック"/>
      <family val="3"/>
      <charset val="128"/>
    </font>
    <font>
      <sz val="16"/>
      <color rgb="FFFF0000"/>
      <name val="ＭＳ ゴシック"/>
      <family val="3"/>
      <charset val="128"/>
    </font>
    <font>
      <sz val="18"/>
      <name val="ＭＳ ゴシック"/>
      <family val="3"/>
      <charset val="128"/>
    </font>
    <font>
      <b/>
      <sz val="18"/>
      <color indexed="8"/>
      <name val="ＭＳ ゴシック"/>
      <family val="3"/>
      <charset val="128"/>
    </font>
    <font>
      <b/>
      <sz val="16"/>
      <color indexed="8"/>
      <name val="ＭＳ ゴシック"/>
      <family val="3"/>
      <charset val="128"/>
    </font>
    <font>
      <b/>
      <sz val="18"/>
      <color rgb="FFFF0000"/>
      <name val="ＭＳ ゴシック"/>
      <family val="3"/>
      <charset val="128"/>
    </font>
    <font>
      <b/>
      <sz val="16"/>
      <color rgb="FFFF0000"/>
      <name val="ＭＳ ゴシック"/>
      <family val="3"/>
      <charset val="128"/>
    </font>
    <font>
      <sz val="14"/>
      <color indexed="10"/>
      <name val="ＭＳ ゴシック"/>
      <family val="3"/>
      <charset val="128"/>
    </font>
    <font>
      <sz val="16"/>
      <name val="ＭＳ ゴシック"/>
      <family val="3"/>
      <charset val="128"/>
    </font>
    <font>
      <b/>
      <u/>
      <sz val="10"/>
      <color rgb="FFFF0000"/>
      <name val="ＭＳ 明朝"/>
      <family val="1"/>
      <charset val="128"/>
    </font>
    <font>
      <sz val="12"/>
      <color rgb="FFFF0000"/>
      <name val="ＭＳ Ｐ明朝"/>
      <family val="1"/>
      <charset val="128"/>
    </font>
    <font>
      <sz val="20"/>
      <color theme="1"/>
      <name val="ＭＳ Ｐ明朝"/>
      <family val="1"/>
      <charset val="128"/>
    </font>
    <font>
      <sz val="16"/>
      <color theme="1"/>
      <name val="ＭＳ Ｐ明朝"/>
      <family val="3"/>
      <charset val="128"/>
    </font>
    <font>
      <b/>
      <sz val="16"/>
      <color theme="1"/>
      <name val="ＭＳ Ｐゴシック"/>
      <family val="3"/>
      <charset val="128"/>
    </font>
    <font>
      <sz val="16"/>
      <color theme="1"/>
      <name val="ＭＳ Ｐ明朝"/>
      <family val="1"/>
      <charset val="128"/>
    </font>
    <font>
      <sz val="10"/>
      <color rgb="FF000000"/>
      <name val="ＭＳ Ｐ明朝"/>
      <family val="1"/>
      <charset val="128"/>
    </font>
    <font>
      <sz val="36"/>
      <color theme="7"/>
      <name val="ＭＳ ゴシック"/>
      <family val="3"/>
      <charset val="128"/>
    </font>
    <font>
      <sz val="36"/>
      <name val="ＭＳ ゴシック"/>
      <family val="3"/>
      <charset val="128"/>
    </font>
    <font>
      <sz val="36"/>
      <color indexed="8"/>
      <name val="ＭＳ ゴシック"/>
      <family val="3"/>
      <charset val="128"/>
    </font>
    <font>
      <sz val="9"/>
      <color theme="1"/>
      <name val="ＭＳ 明朝"/>
      <family val="1"/>
      <charset val="128"/>
    </font>
    <font>
      <sz val="10"/>
      <color theme="0"/>
      <name val="HG丸ｺﾞｼｯｸM-PRO"/>
      <family val="3"/>
      <charset val="128"/>
    </font>
    <font>
      <b/>
      <sz val="12"/>
      <color rgb="FFFF0000"/>
      <name val="ＭＳ Ｐゴシック"/>
      <family val="3"/>
      <charset val="128"/>
    </font>
    <font>
      <sz val="9"/>
      <color rgb="FFFF0000"/>
      <name val="ＭＳ 明朝"/>
      <family val="1"/>
      <charset val="128"/>
    </font>
    <font>
      <u/>
      <sz val="9"/>
      <color theme="1"/>
      <name val="ＭＳ 明朝"/>
      <family val="1"/>
      <charset val="128"/>
    </font>
    <font>
      <sz val="9"/>
      <name val="ＭＳ 明朝"/>
      <family val="1"/>
      <charset val="128"/>
    </font>
    <font>
      <b/>
      <u/>
      <sz val="10"/>
      <color rgb="FFFF0000"/>
      <name val="ＭＳ Ｐゴシック"/>
      <family val="3"/>
      <charset val="128"/>
    </font>
    <font>
      <sz val="22"/>
      <color indexed="8"/>
      <name val="ＭＳ ゴシック"/>
      <family val="3"/>
      <charset val="128"/>
    </font>
    <font>
      <sz val="24"/>
      <color indexed="8"/>
      <name val="ＭＳ ゴシック"/>
      <family val="3"/>
      <charset val="128"/>
    </font>
    <font>
      <sz val="6"/>
      <name val="HG丸ｺﾞｼｯｸM-PRO"/>
      <family val="2"/>
      <charset val="128"/>
    </font>
    <font>
      <sz val="11"/>
      <color rgb="FF00B050"/>
      <name val="ＭＳ 明朝"/>
      <family val="1"/>
      <charset val="128"/>
    </font>
    <font>
      <sz val="11"/>
      <color rgb="FF00B050"/>
      <name val="ＭＳ Ｐゴシック"/>
      <family val="3"/>
      <charset val="128"/>
    </font>
    <font>
      <sz val="36"/>
      <color rgb="FF00B050"/>
      <name val="ＭＳ ゴシック"/>
      <family val="3"/>
      <charset val="128"/>
    </font>
    <font>
      <b/>
      <sz val="11"/>
      <color rgb="FF00B050"/>
      <name val="ＭＳ Ｐ明朝"/>
      <family val="1"/>
      <charset val="128"/>
    </font>
    <font>
      <sz val="26"/>
      <color rgb="FF0070C0"/>
      <name val="ＭＳ ゴシック"/>
      <family val="3"/>
      <charset val="128"/>
    </font>
    <font>
      <b/>
      <sz val="10"/>
      <color rgb="FF0070C0"/>
      <name val="ＭＳ 明朝"/>
      <family val="1"/>
      <charset val="128"/>
    </font>
    <font>
      <b/>
      <u/>
      <sz val="10"/>
      <color rgb="FF0070C0"/>
      <name val="ＭＳ 明朝"/>
      <family val="1"/>
      <charset val="128"/>
    </font>
    <font>
      <b/>
      <sz val="10"/>
      <name val="ＭＳ 明朝"/>
      <family val="1"/>
      <charset val="128"/>
    </font>
    <font>
      <b/>
      <sz val="16"/>
      <color rgb="FF0070C0"/>
      <name val="ＭＳ Ｐゴシック"/>
      <family val="3"/>
      <charset val="128"/>
    </font>
    <font>
      <sz val="9"/>
      <color rgb="FFFF0000"/>
      <name val="ＭＳ Ｐ明朝"/>
      <family val="1"/>
      <charset val="128"/>
    </font>
    <font>
      <u/>
      <sz val="9"/>
      <color rgb="FFFF0000"/>
      <name val="ＭＳ Ｐ明朝"/>
      <family val="1"/>
      <charset val="128"/>
    </font>
    <font>
      <b/>
      <sz val="20"/>
      <color rgb="FF0070C0"/>
      <name val="ＭＳ Ｐ明朝"/>
      <family val="1"/>
      <charset val="128"/>
    </font>
  </fonts>
  <fills count="17">
    <fill>
      <patternFill patternType="none"/>
    </fill>
    <fill>
      <patternFill patternType="gray125"/>
    </fill>
    <fill>
      <patternFill patternType="solid">
        <fgColor theme="4"/>
        <bgColor theme="4"/>
      </patternFill>
    </fill>
    <fill>
      <patternFill patternType="solid">
        <fgColor theme="4" tint="0.79998168889431442"/>
        <bgColor theme="4" tint="0.79998168889431442"/>
      </patternFill>
    </fill>
    <fill>
      <patternFill patternType="solid">
        <fgColor theme="3" tint="0.89999084444715716"/>
        <bgColor indexed="64"/>
      </patternFill>
    </fill>
    <fill>
      <patternFill patternType="solid">
        <fgColor rgb="FFFFFFCC"/>
        <bgColor indexed="64"/>
      </patternFill>
    </fill>
    <fill>
      <patternFill patternType="solid">
        <fgColor theme="0" tint="-4.9989318521683403E-2"/>
        <bgColor indexed="64"/>
      </patternFill>
    </fill>
    <fill>
      <patternFill patternType="solid">
        <fgColor theme="4"/>
        <bgColor indexed="64"/>
      </patternFill>
    </fill>
    <fill>
      <patternFill patternType="solid">
        <fgColor rgb="FFFFFF00"/>
        <bgColor indexed="64"/>
      </patternFill>
    </fill>
    <fill>
      <patternFill patternType="solid">
        <fgColor theme="6" tint="0.39997558519241921"/>
        <bgColor indexed="64"/>
      </patternFill>
    </fill>
    <fill>
      <patternFill patternType="solid">
        <fgColor theme="0"/>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rgb="FFFFCC66"/>
        <bgColor indexed="64"/>
      </patternFill>
    </fill>
    <fill>
      <patternFill patternType="solid">
        <fgColor rgb="FFFFCCFF"/>
        <bgColor indexed="64"/>
      </patternFill>
    </fill>
    <fill>
      <patternFill patternType="solid">
        <fgColor theme="0" tint="-0.14999847407452621"/>
        <bgColor indexed="64"/>
      </patternFill>
    </fill>
    <fill>
      <patternFill patternType="solid">
        <fgColor rgb="FFFFFF66"/>
        <bgColor indexed="64"/>
      </patternFill>
    </fill>
  </fills>
  <borders count="112">
    <border>
      <left/>
      <right/>
      <top/>
      <bottom/>
      <diagonal/>
    </border>
    <border>
      <left/>
      <right/>
      <top style="medium">
        <color indexed="64"/>
      </top>
      <bottom style="dotted">
        <color auto="1"/>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top style="dotted">
        <color auto="1"/>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dotted">
        <color auto="1"/>
      </right>
      <top style="thin">
        <color indexed="64"/>
      </top>
      <bottom style="thin">
        <color indexed="64"/>
      </bottom>
      <diagonal/>
    </border>
    <border>
      <left style="dotted">
        <color auto="1"/>
      </left>
      <right/>
      <top style="thin">
        <color indexed="64"/>
      </top>
      <bottom style="thin">
        <color indexed="64"/>
      </bottom>
      <diagonal/>
    </border>
    <border>
      <left style="dotted">
        <color auto="1"/>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medium">
        <color indexed="64"/>
      </top>
      <bottom style="medium">
        <color indexed="64"/>
      </bottom>
      <diagonal/>
    </border>
    <border>
      <left/>
      <right/>
      <top style="thin">
        <color indexed="64"/>
      </top>
      <bottom style="dotted">
        <color auto="1"/>
      </bottom>
      <diagonal/>
    </border>
    <border>
      <left/>
      <right style="medium">
        <color indexed="64"/>
      </right>
      <top style="dotted">
        <color auto="1"/>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theme="4" tint="0.39997558519241921"/>
      </left>
      <right/>
      <top style="thin">
        <color theme="4" tint="0.39997558519241921"/>
      </top>
      <bottom/>
      <diagonal/>
    </border>
    <border>
      <left/>
      <right style="thin">
        <color theme="4" tint="0.39997558519241921"/>
      </right>
      <top style="thin">
        <color theme="4" tint="0.39997558519241921"/>
      </top>
      <bottom/>
      <diagonal/>
    </border>
    <border>
      <left/>
      <right/>
      <top style="thin">
        <color theme="4" tint="0.39997558519241921"/>
      </top>
      <bottom/>
      <diagonal/>
    </border>
    <border>
      <left style="thin">
        <color theme="4" tint="0.39997558519241921"/>
      </left>
      <right/>
      <top/>
      <bottom/>
      <diagonal/>
    </border>
    <border>
      <left/>
      <right style="thin">
        <color theme="4" tint="0.39997558519241921"/>
      </right>
      <top/>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top/>
      <bottom style="dotted">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style="dotted">
        <color auto="1"/>
      </bottom>
      <diagonal/>
    </border>
    <border>
      <left/>
      <right style="medium">
        <color indexed="64"/>
      </right>
      <top style="medium">
        <color indexed="64"/>
      </top>
      <bottom style="dotted">
        <color auto="1"/>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indexed="64"/>
      </left>
      <right/>
      <top style="thin">
        <color indexed="64"/>
      </top>
      <bottom/>
      <diagonal/>
    </border>
    <border>
      <left/>
      <right style="thin">
        <color indexed="64"/>
      </right>
      <top style="thin">
        <color indexed="64"/>
      </top>
      <bottom style="dotted">
        <color auto="1"/>
      </bottom>
      <diagonal/>
    </border>
    <border>
      <left/>
      <right style="thin">
        <color indexed="64"/>
      </right>
      <top style="dotted">
        <color auto="1"/>
      </top>
      <bottom style="thin">
        <color indexed="64"/>
      </bottom>
      <diagonal/>
    </border>
    <border>
      <left style="thin">
        <color indexed="64"/>
      </left>
      <right/>
      <top style="thin">
        <color indexed="64"/>
      </top>
      <bottom style="dotted">
        <color auto="1"/>
      </bottom>
      <diagonal/>
    </border>
    <border>
      <left style="thin">
        <color indexed="64"/>
      </left>
      <right/>
      <top style="dotted">
        <color auto="1"/>
      </top>
      <bottom style="thin">
        <color indexed="64"/>
      </bottom>
      <diagonal/>
    </border>
    <border>
      <left style="thin">
        <color indexed="64"/>
      </left>
      <right/>
      <top style="medium">
        <color indexed="64"/>
      </top>
      <bottom style="dotted">
        <color auto="1"/>
      </bottom>
      <diagonal/>
    </border>
    <border>
      <left/>
      <right style="medium">
        <color indexed="64"/>
      </right>
      <top style="thin">
        <color indexed="64"/>
      </top>
      <bottom style="dotted">
        <color auto="1"/>
      </bottom>
      <diagonal/>
    </border>
    <border>
      <left/>
      <right style="thin">
        <color indexed="64"/>
      </right>
      <top style="medium">
        <color indexed="64"/>
      </top>
      <bottom style="dotted">
        <color auto="1"/>
      </bottom>
      <diagonal/>
    </border>
    <border>
      <left/>
      <right style="medium">
        <color indexed="64"/>
      </right>
      <top style="thin">
        <color indexed="64"/>
      </top>
      <bottom style="thin">
        <color indexed="64"/>
      </bottom>
      <diagonal/>
    </border>
    <border>
      <left/>
      <right style="dotted">
        <color auto="1"/>
      </right>
      <top/>
      <bottom style="thin">
        <color indexed="64"/>
      </bottom>
      <diagonal/>
    </border>
    <border>
      <left style="dotted">
        <color auto="1"/>
      </left>
      <right/>
      <top/>
      <bottom style="thin">
        <color indexed="64"/>
      </bottom>
      <diagonal/>
    </border>
    <border>
      <left/>
      <right style="medium">
        <color indexed="64"/>
      </right>
      <top/>
      <bottom style="dotted">
        <color auto="1"/>
      </bottom>
      <diagonal/>
    </border>
    <border>
      <left/>
      <right style="medium">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diagonalUp="1">
      <left style="thin">
        <color indexed="64"/>
      </left>
      <right/>
      <top style="thin">
        <color indexed="64"/>
      </top>
      <bottom/>
      <diagonal style="dashed">
        <color indexed="64"/>
      </diagonal>
    </border>
    <border diagonalUp="1">
      <left/>
      <right/>
      <top style="thin">
        <color indexed="64"/>
      </top>
      <bottom/>
      <diagonal style="dashed">
        <color indexed="64"/>
      </diagonal>
    </border>
    <border diagonalUp="1">
      <left/>
      <right style="thin">
        <color indexed="64"/>
      </right>
      <top style="thin">
        <color indexed="64"/>
      </top>
      <bottom/>
      <diagonal style="dashed">
        <color indexed="64"/>
      </diagonal>
    </border>
    <border diagonalUp="1">
      <left style="thin">
        <color indexed="64"/>
      </left>
      <right/>
      <top/>
      <bottom/>
      <diagonal style="dashed">
        <color indexed="64"/>
      </diagonal>
    </border>
    <border diagonalUp="1">
      <left/>
      <right/>
      <top/>
      <bottom/>
      <diagonal style="dashed">
        <color indexed="64"/>
      </diagonal>
    </border>
    <border diagonalUp="1">
      <left/>
      <right style="thin">
        <color indexed="64"/>
      </right>
      <top/>
      <bottom/>
      <diagonal style="dashed">
        <color indexed="64"/>
      </diagonal>
    </border>
    <border diagonalUp="1">
      <left style="thin">
        <color indexed="64"/>
      </left>
      <right/>
      <top/>
      <bottom style="thin">
        <color indexed="64"/>
      </bottom>
      <diagonal style="dashed">
        <color indexed="64"/>
      </diagonal>
    </border>
    <border diagonalUp="1">
      <left/>
      <right/>
      <top/>
      <bottom style="thin">
        <color indexed="64"/>
      </bottom>
      <diagonal style="dashed">
        <color indexed="64"/>
      </diagonal>
    </border>
    <border diagonalUp="1">
      <left/>
      <right style="thin">
        <color indexed="64"/>
      </right>
      <top/>
      <bottom style="thin">
        <color indexed="64"/>
      </bottom>
      <diagonal style="dashed">
        <color indexed="64"/>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diagonalUp="1">
      <left style="thin">
        <color indexed="64"/>
      </left>
      <right/>
      <top/>
      <bottom style="medium">
        <color indexed="64"/>
      </bottom>
      <diagonal style="dashed">
        <color indexed="64"/>
      </diagonal>
    </border>
    <border diagonalUp="1">
      <left/>
      <right/>
      <top/>
      <bottom style="medium">
        <color indexed="64"/>
      </bottom>
      <diagonal style="dashed">
        <color indexed="64"/>
      </diagonal>
    </border>
    <border diagonalUp="1">
      <left/>
      <right style="thin">
        <color indexed="64"/>
      </right>
      <top/>
      <bottom style="medium">
        <color indexed="64"/>
      </bottom>
      <diagonal style="dashed">
        <color indexed="64"/>
      </diagonal>
    </border>
    <border>
      <left style="thin">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thin">
        <color indexed="64"/>
      </bottom>
      <diagonal/>
    </border>
    <border>
      <left/>
      <right/>
      <top/>
      <bottom style="thin">
        <color theme="4" tint="0.39997558519241921"/>
      </bottom>
      <diagonal/>
    </border>
    <border>
      <left style="double">
        <color indexed="64"/>
      </left>
      <right style="thin">
        <color indexed="64"/>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theme="4" tint="0.39997558519241921"/>
      </left>
      <right style="thin">
        <color theme="4"/>
      </right>
      <top style="thin">
        <color theme="4" tint="0.39997558519241921"/>
      </top>
      <bottom/>
      <diagonal/>
    </border>
  </borders>
  <cellStyleXfs count="3">
    <xf numFmtId="0" fontId="0" fillId="0" borderId="0">
      <alignment vertical="center"/>
    </xf>
    <xf numFmtId="0" fontId="3" fillId="0" borderId="0"/>
    <xf numFmtId="0" fontId="42" fillId="0" borderId="0"/>
  </cellStyleXfs>
  <cellXfs count="682">
    <xf numFmtId="0" fontId="0" fillId="0" borderId="0" xfId="0">
      <alignment vertical="center"/>
    </xf>
    <xf numFmtId="0" fontId="3" fillId="0" borderId="0" xfId="1"/>
    <xf numFmtId="0" fontId="5" fillId="0" borderId="0" xfId="0" applyFont="1">
      <alignment vertical="center"/>
    </xf>
    <xf numFmtId="0" fontId="6" fillId="0" borderId="0" xfId="0" applyFont="1">
      <alignment vertical="center"/>
    </xf>
    <xf numFmtId="0" fontId="7" fillId="0" borderId="0" xfId="0" applyFont="1">
      <alignment vertical="center"/>
    </xf>
    <xf numFmtId="0" fontId="7" fillId="0" borderId="0" xfId="1" applyFont="1" applyAlignment="1">
      <alignment vertical="center"/>
    </xf>
    <xf numFmtId="0" fontId="7" fillId="0" borderId="0" xfId="1" applyFont="1"/>
    <xf numFmtId="0" fontId="6" fillId="3" borderId="30" xfId="0" applyFont="1" applyFill="1" applyBorder="1">
      <alignment vertical="center"/>
    </xf>
    <xf numFmtId="0" fontId="7" fillId="0" borderId="31" xfId="1" applyFont="1" applyBorder="1" applyAlignment="1">
      <alignment vertical="center"/>
    </xf>
    <xf numFmtId="0" fontId="7" fillId="3" borderId="31" xfId="1" applyFont="1" applyFill="1" applyBorder="1" applyAlignment="1">
      <alignment vertical="center"/>
    </xf>
    <xf numFmtId="0" fontId="7" fillId="3" borderId="32" xfId="1" applyFont="1" applyFill="1" applyBorder="1" applyAlignment="1">
      <alignment vertical="center"/>
    </xf>
    <xf numFmtId="0" fontId="6" fillId="0" borderId="30" xfId="0" applyFont="1" applyBorder="1">
      <alignment vertical="center"/>
    </xf>
    <xf numFmtId="0" fontId="6" fillId="0" borderId="32" xfId="0" applyFont="1" applyBorder="1">
      <alignment vertical="center"/>
    </xf>
    <xf numFmtId="0" fontId="7" fillId="0" borderId="32" xfId="1" applyFont="1" applyBorder="1" applyAlignment="1">
      <alignment vertical="center"/>
    </xf>
    <xf numFmtId="0" fontId="6" fillId="3" borderId="27" xfId="0" applyFont="1" applyFill="1" applyBorder="1">
      <alignment vertical="center"/>
    </xf>
    <xf numFmtId="0" fontId="6" fillId="3" borderId="28" xfId="0" applyFont="1" applyFill="1" applyBorder="1">
      <alignment vertical="center"/>
    </xf>
    <xf numFmtId="0" fontId="7" fillId="3" borderId="28" xfId="1" applyFont="1" applyFill="1" applyBorder="1" applyAlignment="1">
      <alignment vertical="center"/>
    </xf>
    <xf numFmtId="0" fontId="7" fillId="3" borderId="29" xfId="1" applyFont="1" applyFill="1" applyBorder="1" applyAlignment="1">
      <alignment vertical="center"/>
    </xf>
    <xf numFmtId="0" fontId="8" fillId="2" borderId="33" xfId="0" applyFont="1" applyFill="1" applyBorder="1">
      <alignment vertical="center"/>
    </xf>
    <xf numFmtId="0" fontId="8" fillId="2" borderId="34" xfId="0" applyFont="1" applyFill="1" applyBorder="1">
      <alignment vertical="center"/>
    </xf>
    <xf numFmtId="0" fontId="8" fillId="2" borderId="0" xfId="0" applyFont="1" applyFill="1">
      <alignment vertical="center"/>
    </xf>
    <xf numFmtId="0" fontId="8" fillId="2" borderId="0" xfId="1" applyFont="1" applyFill="1" applyAlignment="1">
      <alignment vertical="center"/>
    </xf>
    <xf numFmtId="0" fontId="6" fillId="3" borderId="32" xfId="0" applyFont="1" applyFill="1" applyBorder="1">
      <alignment vertical="center"/>
    </xf>
    <xf numFmtId="0" fontId="7" fillId="0" borderId="28" xfId="1" applyFont="1" applyBorder="1" applyAlignment="1">
      <alignment vertical="center"/>
    </xf>
    <xf numFmtId="0" fontId="0" fillId="0" borderId="0" xfId="0" applyAlignment="1"/>
    <xf numFmtId="0" fontId="2" fillId="0" borderId="0" xfId="0" applyFont="1" applyAlignment="1">
      <alignment horizontal="center" vertical="center"/>
    </xf>
    <xf numFmtId="0" fontId="0" fillId="0" borderId="2" xfId="0" applyBorder="1">
      <alignment vertical="center"/>
    </xf>
    <xf numFmtId="0" fontId="0" fillId="0" borderId="25" xfId="0" applyBorder="1">
      <alignment vertical="center"/>
    </xf>
    <xf numFmtId="0" fontId="0" fillId="0" borderId="3" xfId="0" applyBorder="1">
      <alignment vertical="center"/>
    </xf>
    <xf numFmtId="0" fontId="0" fillId="0" borderId="4" xfId="0" applyBorder="1">
      <alignment vertical="center"/>
    </xf>
    <xf numFmtId="0" fontId="0" fillId="0" borderId="26" xfId="0" applyBorder="1">
      <alignment vertical="center"/>
    </xf>
    <xf numFmtId="0" fontId="14" fillId="0" borderId="10" xfId="0" applyFont="1" applyBorder="1">
      <alignment vertical="center"/>
    </xf>
    <xf numFmtId="0" fontId="14" fillId="0" borderId="68" xfId="0" applyFont="1" applyBorder="1">
      <alignment vertical="center"/>
    </xf>
    <xf numFmtId="0" fontId="14" fillId="0" borderId="54" xfId="0" applyFont="1" applyBorder="1">
      <alignment vertical="center"/>
    </xf>
    <xf numFmtId="0" fontId="14" fillId="0" borderId="21" xfId="0" applyFont="1" applyBorder="1">
      <alignment vertical="center"/>
    </xf>
    <xf numFmtId="0" fontId="14" fillId="0" borderId="7" xfId="0" applyFont="1" applyBorder="1">
      <alignment vertical="center"/>
    </xf>
    <xf numFmtId="0" fontId="14" fillId="0" borderId="70" xfId="0" applyFont="1" applyBorder="1">
      <alignment vertical="center"/>
    </xf>
    <xf numFmtId="0" fontId="16" fillId="0" borderId="12" xfId="0" applyFont="1" applyBorder="1">
      <alignment vertical="center"/>
    </xf>
    <xf numFmtId="0" fontId="18" fillId="0" borderId="12" xfId="0" applyFont="1" applyBorder="1">
      <alignment vertical="center"/>
    </xf>
    <xf numFmtId="0" fontId="16" fillId="0" borderId="25" xfId="0" applyFont="1" applyBorder="1">
      <alignment vertical="center"/>
    </xf>
    <xf numFmtId="0" fontId="0" fillId="0" borderId="14" xfId="0" applyBorder="1">
      <alignment vertical="center"/>
    </xf>
    <xf numFmtId="0" fontId="16" fillId="0" borderId="2" xfId="0" applyFont="1" applyBorder="1">
      <alignment vertical="center"/>
    </xf>
    <xf numFmtId="0" fontId="16" fillId="0" borderId="0" xfId="0" applyFont="1">
      <alignment vertical="center"/>
    </xf>
    <xf numFmtId="0" fontId="19" fillId="0" borderId="0" xfId="0" applyFont="1">
      <alignment vertical="center"/>
    </xf>
    <xf numFmtId="0" fontId="16" fillId="0" borderId="0" xfId="0" applyFont="1" applyAlignment="1"/>
    <xf numFmtId="0" fontId="16" fillId="0" borderId="0" xfId="0" applyFont="1" applyAlignment="1">
      <alignment vertical="top"/>
    </xf>
    <xf numFmtId="0" fontId="14" fillId="0" borderId="12" xfId="0" applyFont="1" applyBorder="1">
      <alignment vertical="center"/>
    </xf>
    <xf numFmtId="0" fontId="14" fillId="0" borderId="74" xfId="0" applyFont="1" applyBorder="1">
      <alignment vertical="center"/>
    </xf>
    <xf numFmtId="0" fontId="20" fillId="0" borderId="0" xfId="0" applyFont="1" applyAlignment="1"/>
    <xf numFmtId="0" fontId="20" fillId="0" borderId="56" xfId="0" applyFont="1" applyBorder="1">
      <alignment vertical="center"/>
    </xf>
    <xf numFmtId="0" fontId="20" fillId="0" borderId="57" xfId="0" applyFont="1" applyBorder="1">
      <alignment vertical="center"/>
    </xf>
    <xf numFmtId="0" fontId="16" fillId="0" borderId="57" xfId="0" applyFont="1" applyBorder="1">
      <alignment vertical="center"/>
    </xf>
    <xf numFmtId="0" fontId="16" fillId="0" borderId="58" xfId="0" applyFont="1" applyBorder="1">
      <alignment vertical="center"/>
    </xf>
    <xf numFmtId="0" fontId="21" fillId="0" borderId="0" xfId="0" applyFont="1" applyAlignment="1">
      <alignment horizontal="center" vertical="center"/>
    </xf>
    <xf numFmtId="0" fontId="16" fillId="0" borderId="0" xfId="0" applyFont="1" applyAlignment="1">
      <alignment horizontal="center" vertical="center"/>
    </xf>
    <xf numFmtId="0" fontId="21" fillId="0" borderId="0" xfId="0" applyFont="1">
      <alignment vertical="center"/>
    </xf>
    <xf numFmtId="0" fontId="16" fillId="0" borderId="7" xfId="0" applyFont="1" applyBorder="1">
      <alignment vertical="center"/>
    </xf>
    <xf numFmtId="49" fontId="6" fillId="0" borderId="0" xfId="0" applyNumberFormat="1" applyFont="1">
      <alignment vertical="center"/>
    </xf>
    <xf numFmtId="0" fontId="24" fillId="0" borderId="0" xfId="0" applyFont="1">
      <alignment vertical="center"/>
    </xf>
    <xf numFmtId="0" fontId="24" fillId="0" borderId="40" xfId="0" applyFont="1" applyBorder="1">
      <alignment vertical="center"/>
    </xf>
    <xf numFmtId="0" fontId="24" fillId="0" borderId="76" xfId="0" applyFont="1" applyBorder="1">
      <alignment vertical="center"/>
    </xf>
    <xf numFmtId="0" fontId="24" fillId="0" borderId="35" xfId="0" applyFont="1" applyBorder="1">
      <alignment vertical="center"/>
    </xf>
    <xf numFmtId="0" fontId="24" fillId="0" borderId="42" xfId="0" applyFont="1" applyBorder="1">
      <alignment vertical="center"/>
    </xf>
    <xf numFmtId="0" fontId="24" fillId="0" borderId="86" xfId="0" applyFont="1" applyBorder="1">
      <alignment vertical="center"/>
    </xf>
    <xf numFmtId="0" fontId="24" fillId="0" borderId="87" xfId="0" applyFont="1" applyBorder="1">
      <alignment vertical="center"/>
    </xf>
    <xf numFmtId="0" fontId="24" fillId="0" borderId="41" xfId="0" applyFont="1" applyBorder="1">
      <alignment vertical="center"/>
    </xf>
    <xf numFmtId="0" fontId="17" fillId="0" borderId="0" xfId="0" applyFont="1">
      <alignment vertical="center"/>
    </xf>
    <xf numFmtId="0" fontId="25" fillId="0" borderId="0" xfId="0" applyFont="1">
      <alignment vertical="center"/>
    </xf>
    <xf numFmtId="0" fontId="26" fillId="0" borderId="0" xfId="0" applyFont="1">
      <alignment vertical="center"/>
    </xf>
    <xf numFmtId="0" fontId="25" fillId="0" borderId="0" xfId="0" applyFont="1" applyAlignment="1">
      <alignment horizontal="center" vertical="center"/>
    </xf>
    <xf numFmtId="0" fontId="16" fillId="0" borderId="6" xfId="0" applyFont="1" applyBorder="1">
      <alignment vertical="center"/>
    </xf>
    <xf numFmtId="0" fontId="16" fillId="0" borderId="35" xfId="0" applyFont="1" applyBorder="1" applyAlignment="1">
      <alignment horizontal="center" vertical="center"/>
    </xf>
    <xf numFmtId="0" fontId="16" fillId="0" borderId="42" xfId="0" applyFont="1" applyBorder="1" applyAlignment="1">
      <alignment horizontal="center" vertical="center"/>
    </xf>
    <xf numFmtId="0" fontId="15" fillId="0" borderId="7" xfId="0" applyFont="1" applyBorder="1" applyAlignment="1">
      <alignment vertical="center" shrinkToFit="1"/>
    </xf>
    <xf numFmtId="0" fontId="15" fillId="0" borderId="70" xfId="0" applyFont="1" applyBorder="1" applyAlignment="1">
      <alignment vertical="center" shrinkToFit="1"/>
    </xf>
    <xf numFmtId="0" fontId="14" fillId="0" borderId="7" xfId="0" applyFont="1" applyBorder="1" applyAlignment="1">
      <alignment vertical="center" shrinkToFit="1"/>
    </xf>
    <xf numFmtId="0" fontId="14" fillId="0" borderId="70" xfId="0" applyFont="1" applyBorder="1" applyAlignment="1">
      <alignment vertical="center" shrinkToFit="1"/>
    </xf>
    <xf numFmtId="0" fontId="25" fillId="0" borderId="0" xfId="0" applyFont="1" applyAlignment="1">
      <alignment horizontal="left" vertical="center"/>
    </xf>
    <xf numFmtId="0" fontId="8" fillId="2" borderId="28" xfId="1" applyFont="1" applyFill="1" applyBorder="1" applyAlignment="1">
      <alignment vertical="center"/>
    </xf>
    <xf numFmtId="0" fontId="8" fillId="2" borderId="28" xfId="0" applyFont="1" applyFill="1" applyBorder="1">
      <alignment vertical="center"/>
    </xf>
    <xf numFmtId="0" fontId="6" fillId="0" borderId="28" xfId="0" applyFont="1" applyBorder="1">
      <alignment vertical="center"/>
    </xf>
    <xf numFmtId="0" fontId="6" fillId="0" borderId="29" xfId="0" applyFont="1" applyBorder="1">
      <alignment vertical="center"/>
    </xf>
    <xf numFmtId="0" fontId="6" fillId="3" borderId="29" xfId="0" applyFont="1" applyFill="1" applyBorder="1">
      <alignment vertical="center"/>
    </xf>
    <xf numFmtId="0" fontId="8" fillId="2" borderId="29" xfId="0" applyFont="1" applyFill="1" applyBorder="1">
      <alignment vertical="center"/>
    </xf>
    <xf numFmtId="49" fontId="27" fillId="7" borderId="0" xfId="0" applyNumberFormat="1" applyFont="1" applyFill="1">
      <alignment vertical="center"/>
    </xf>
    <xf numFmtId="0" fontId="8" fillId="2" borderId="98" xfId="1" applyFont="1" applyFill="1" applyBorder="1" applyAlignment="1">
      <alignment vertical="center"/>
    </xf>
    <xf numFmtId="0" fontId="8" fillId="2" borderId="98" xfId="0" applyFont="1" applyFill="1" applyBorder="1">
      <alignment vertical="center"/>
    </xf>
    <xf numFmtId="0" fontId="28" fillId="2" borderId="98" xfId="1" applyFont="1" applyFill="1" applyBorder="1" applyAlignment="1">
      <alignment vertical="center"/>
    </xf>
    <xf numFmtId="0" fontId="29" fillId="0" borderId="0" xfId="0" applyFont="1">
      <alignment vertical="center"/>
    </xf>
    <xf numFmtId="0" fontId="29" fillId="0" borderId="0" xfId="1" applyFont="1" applyAlignment="1">
      <alignment vertical="center"/>
    </xf>
    <xf numFmtId="49" fontId="29" fillId="0" borderId="0" xfId="0" applyNumberFormat="1" applyFont="1">
      <alignment vertical="center"/>
    </xf>
    <xf numFmtId="0" fontId="30" fillId="0" borderId="0" xfId="0" applyFont="1">
      <alignment vertical="center"/>
    </xf>
    <xf numFmtId="0" fontId="31" fillId="0" borderId="0" xfId="0" applyFont="1">
      <alignment vertical="center"/>
    </xf>
    <xf numFmtId="0" fontId="34" fillId="0" borderId="0" xfId="0" applyFont="1">
      <alignment vertical="center"/>
    </xf>
    <xf numFmtId="0" fontId="31" fillId="0" borderId="0" xfId="0" applyFont="1" applyAlignment="1"/>
    <xf numFmtId="0" fontId="31" fillId="0" borderId="0" xfId="0" applyFont="1" applyAlignment="1">
      <alignment horizontal="left" vertical="top" wrapText="1"/>
    </xf>
    <xf numFmtId="0" fontId="35" fillId="0" borderId="0" xfId="0" applyFont="1" applyAlignment="1">
      <alignment vertical="top"/>
    </xf>
    <xf numFmtId="0" fontId="31" fillId="0" borderId="0" xfId="0" applyFont="1" applyAlignment="1">
      <alignment vertical="top"/>
    </xf>
    <xf numFmtId="0" fontId="36" fillId="0" borderId="0" xfId="0" applyFont="1" applyAlignment="1">
      <alignment horizontal="left" vertical="top" wrapText="1"/>
    </xf>
    <xf numFmtId="0" fontId="36" fillId="0" borderId="0" xfId="0" applyFont="1">
      <alignment vertical="center"/>
    </xf>
    <xf numFmtId="0" fontId="31" fillId="0" borderId="0" xfId="0" applyFont="1" applyAlignment="1">
      <alignment vertical="top" wrapText="1"/>
    </xf>
    <xf numFmtId="0" fontId="40" fillId="0" borderId="0" xfId="0" applyFont="1" applyAlignment="1">
      <alignment horizontal="left" vertical="center" wrapText="1"/>
    </xf>
    <xf numFmtId="0" fontId="40" fillId="0" borderId="0" xfId="0" applyFont="1">
      <alignment vertical="center"/>
    </xf>
    <xf numFmtId="0" fontId="41" fillId="0" borderId="0" xfId="0" applyFont="1" applyAlignment="1">
      <alignment vertical="top" wrapText="1"/>
    </xf>
    <xf numFmtId="0" fontId="41" fillId="0" borderId="0" xfId="0" applyFont="1" applyAlignment="1">
      <alignment vertical="top"/>
    </xf>
    <xf numFmtId="0" fontId="36" fillId="0" borderId="0" xfId="0" applyFont="1" applyAlignment="1">
      <alignment vertical="top" wrapText="1"/>
    </xf>
    <xf numFmtId="0" fontId="44" fillId="0" borderId="7" xfId="0" applyFont="1" applyBorder="1">
      <alignment vertical="center"/>
    </xf>
    <xf numFmtId="0" fontId="45" fillId="0" borderId="8" xfId="0" applyFont="1" applyBorder="1">
      <alignment vertical="center"/>
    </xf>
    <xf numFmtId="0" fontId="44" fillId="0" borderId="62" xfId="0" applyFont="1" applyBorder="1" applyAlignment="1">
      <alignment horizontal="right" vertical="center"/>
    </xf>
    <xf numFmtId="0" fontId="44" fillId="0" borderId="12" xfId="0" applyFont="1" applyBorder="1">
      <alignment vertical="center"/>
    </xf>
    <xf numFmtId="49" fontId="44" fillId="0" borderId="20" xfId="0" applyNumberFormat="1" applyFont="1" applyBorder="1">
      <alignment vertical="center"/>
    </xf>
    <xf numFmtId="49" fontId="44" fillId="0" borderId="14" xfId="0" applyNumberFormat="1" applyFont="1" applyBorder="1">
      <alignment vertical="center"/>
    </xf>
    <xf numFmtId="0" fontId="46" fillId="0" borderId="12" xfId="0" applyFont="1" applyBorder="1">
      <alignment vertical="center"/>
    </xf>
    <xf numFmtId="0" fontId="46" fillId="0" borderId="11" xfId="0" applyFont="1" applyBorder="1">
      <alignment vertical="center"/>
    </xf>
    <xf numFmtId="0" fontId="56" fillId="0" borderId="0" xfId="0" applyFont="1">
      <alignment vertical="center"/>
    </xf>
    <xf numFmtId="0" fontId="57" fillId="0" borderId="0" xfId="0" applyFont="1" applyAlignment="1"/>
    <xf numFmtId="0" fontId="16" fillId="0" borderId="99" xfId="0" applyFont="1" applyBorder="1" applyAlignment="1">
      <alignment horizontal="center" vertical="center"/>
    </xf>
    <xf numFmtId="0" fontId="21" fillId="0" borderId="100" xfId="0" applyFont="1" applyBorder="1" applyAlignment="1">
      <alignment horizontal="center" vertical="center"/>
    </xf>
    <xf numFmtId="0" fontId="21" fillId="0" borderId="101" xfId="0" applyFont="1" applyBorder="1" applyAlignment="1">
      <alignment horizontal="center" vertical="center"/>
    </xf>
    <xf numFmtId="0" fontId="64" fillId="0" borderId="0" xfId="0" applyFont="1">
      <alignment vertical="center"/>
    </xf>
    <xf numFmtId="0" fontId="64" fillId="0" borderId="0" xfId="0" applyFont="1" applyAlignment="1">
      <alignment vertical="center" wrapText="1"/>
    </xf>
    <xf numFmtId="0" fontId="0" fillId="0" borderId="22" xfId="0" applyBorder="1">
      <alignment vertical="center"/>
    </xf>
    <xf numFmtId="0" fontId="0" fillId="0" borderId="23" xfId="0" applyBorder="1">
      <alignment vertical="center"/>
    </xf>
    <xf numFmtId="0" fontId="0" fillId="0" borderId="24" xfId="0" applyBorder="1">
      <alignment vertical="center"/>
    </xf>
    <xf numFmtId="0" fontId="65" fillId="0" borderId="2" xfId="0" applyFont="1" applyBorder="1">
      <alignment vertical="center"/>
    </xf>
    <xf numFmtId="0" fontId="24" fillId="0" borderId="3" xfId="0" applyFont="1" applyBorder="1">
      <alignment vertical="center"/>
    </xf>
    <xf numFmtId="0" fontId="14" fillId="0" borderId="0" xfId="0" applyFont="1">
      <alignment vertical="center"/>
    </xf>
    <xf numFmtId="0" fontId="15" fillId="0" borderId="0" xfId="0" applyFont="1">
      <alignment vertical="center"/>
    </xf>
    <xf numFmtId="0" fontId="75" fillId="0" borderId="0" xfId="0" applyFont="1">
      <alignment vertical="center"/>
    </xf>
    <xf numFmtId="0" fontId="76" fillId="0" borderId="0" xfId="0" applyFont="1">
      <alignment vertical="center"/>
    </xf>
    <xf numFmtId="0" fontId="49" fillId="0" borderId="0" xfId="0" applyFont="1">
      <alignment vertical="center"/>
    </xf>
    <xf numFmtId="0" fontId="79" fillId="0" borderId="0" xfId="0" applyFont="1">
      <alignment vertical="center"/>
    </xf>
    <xf numFmtId="0" fontId="75" fillId="0" borderId="40" xfId="0" applyFont="1" applyBorder="1">
      <alignment vertical="center"/>
    </xf>
    <xf numFmtId="0" fontId="75" fillId="0" borderId="40" xfId="0" applyFont="1" applyBorder="1" applyAlignment="1">
      <alignment horizontal="left" vertical="center" indent="1"/>
    </xf>
    <xf numFmtId="0" fontId="13" fillId="0" borderId="0" xfId="0" applyFont="1">
      <alignment vertical="center"/>
    </xf>
    <xf numFmtId="0" fontId="26" fillId="8" borderId="0" xfId="0" applyFont="1" applyFill="1">
      <alignment vertical="center"/>
    </xf>
    <xf numFmtId="0" fontId="81" fillId="8" borderId="0" xfId="0" applyFont="1" applyFill="1">
      <alignment vertical="center"/>
    </xf>
    <xf numFmtId="0" fontId="77" fillId="0" borderId="0" xfId="0" applyFont="1" applyAlignment="1"/>
    <xf numFmtId="0" fontId="77" fillId="0" borderId="0" xfId="0" applyFont="1" applyAlignment="1">
      <alignment vertical="top"/>
    </xf>
    <xf numFmtId="0" fontId="75" fillId="0" borderId="62" xfId="0" applyFont="1" applyBorder="1">
      <alignment vertical="center"/>
    </xf>
    <xf numFmtId="0" fontId="75" fillId="0" borderId="12" xfId="0" applyFont="1" applyBorder="1">
      <alignment vertical="center"/>
    </xf>
    <xf numFmtId="0" fontId="75" fillId="0" borderId="16" xfId="0" applyFont="1" applyBorder="1">
      <alignment vertical="center"/>
    </xf>
    <xf numFmtId="0" fontId="75" fillId="0" borderId="53" xfId="0" applyFont="1" applyBorder="1">
      <alignment vertical="center"/>
    </xf>
    <xf numFmtId="0" fontId="75" fillId="0" borderId="14" xfId="0" applyFont="1" applyBorder="1">
      <alignment vertical="center"/>
    </xf>
    <xf numFmtId="0" fontId="75" fillId="0" borderId="18" xfId="0" applyFont="1" applyBorder="1">
      <alignment vertical="center"/>
    </xf>
    <xf numFmtId="0" fontId="75" fillId="0" borderId="0" xfId="0" applyFont="1" applyAlignment="1">
      <alignment vertical="top"/>
    </xf>
    <xf numFmtId="0" fontId="80" fillId="0" borderId="0" xfId="0" applyFont="1" applyAlignment="1">
      <alignment vertical="top"/>
    </xf>
    <xf numFmtId="0" fontId="83" fillId="0" borderId="0" xfId="2" applyFont="1" applyAlignment="1">
      <alignment horizontal="distributed" vertical="center" shrinkToFit="1"/>
    </xf>
    <xf numFmtId="0" fontId="85" fillId="0" borderId="55" xfId="2" applyFont="1" applyBorder="1" applyAlignment="1">
      <alignment horizontal="right" vertical="center" shrinkToFit="1"/>
    </xf>
    <xf numFmtId="0" fontId="85" fillId="0" borderId="0" xfId="2" applyFont="1" applyAlignment="1">
      <alignment horizontal="distributed" vertical="center" shrinkToFit="1"/>
    </xf>
    <xf numFmtId="0" fontId="85" fillId="0" borderId="12" xfId="2" applyFont="1" applyBorder="1" applyAlignment="1">
      <alignment horizontal="right" vertical="center" shrinkToFit="1"/>
    </xf>
    <xf numFmtId="0" fontId="85" fillId="0" borderId="17" xfId="2" applyFont="1" applyBorder="1" applyAlignment="1">
      <alignment horizontal="distributed" vertical="center" shrinkToFit="1"/>
    </xf>
    <xf numFmtId="0" fontId="85" fillId="0" borderId="0" xfId="2" applyFont="1" applyAlignment="1">
      <alignment horizontal="right" vertical="center" shrinkToFit="1"/>
    </xf>
    <xf numFmtId="0" fontId="85" fillId="0" borderId="12" xfId="2" applyFont="1" applyBorder="1" applyAlignment="1">
      <alignment horizontal="distributed" vertical="center" shrinkToFit="1"/>
    </xf>
    <xf numFmtId="0" fontId="83" fillId="0" borderId="55" xfId="2" applyFont="1" applyBorder="1" applyAlignment="1">
      <alignment horizontal="right" vertical="center" shrinkToFit="1"/>
    </xf>
    <xf numFmtId="0" fontId="83" fillId="0" borderId="25" xfId="2" applyFont="1" applyBorder="1" applyAlignment="1">
      <alignment horizontal="distributed" vertical="center" shrinkToFit="1"/>
    </xf>
    <xf numFmtId="0" fontId="83" fillId="0" borderId="0" xfId="2" applyFont="1" applyAlignment="1">
      <alignment horizontal="right" vertical="center" shrinkToFit="1"/>
    </xf>
    <xf numFmtId="0" fontId="83" fillId="0" borderId="12" xfId="2" applyFont="1" applyBorder="1" applyAlignment="1">
      <alignment horizontal="distributed" vertical="center" shrinkToFit="1"/>
    </xf>
    <xf numFmtId="0" fontId="83" fillId="0" borderId="12" xfId="2" applyFont="1" applyBorder="1" applyAlignment="1">
      <alignment horizontal="right" vertical="center" shrinkToFit="1"/>
    </xf>
    <xf numFmtId="0" fontId="85" fillId="0" borderId="62" xfId="2" applyFont="1" applyBorder="1" applyAlignment="1">
      <alignment horizontal="right" vertical="center" shrinkToFit="1"/>
    </xf>
    <xf numFmtId="0" fontId="85" fillId="0" borderId="16" xfId="2" applyFont="1" applyBorder="1" applyAlignment="1">
      <alignment horizontal="distributed" vertical="center" shrinkToFit="1"/>
    </xf>
    <xf numFmtId="0" fontId="83" fillId="0" borderId="62" xfId="2" applyFont="1" applyBorder="1" applyAlignment="1">
      <alignment horizontal="right" vertical="center" shrinkToFit="1"/>
    </xf>
    <xf numFmtId="0" fontId="83" fillId="0" borderId="12" xfId="2" applyFont="1" applyBorder="1" applyAlignment="1">
      <alignment horizontal="center" vertical="center" shrinkToFit="1"/>
    </xf>
    <xf numFmtId="0" fontId="85" fillId="0" borderId="55" xfId="2" applyFont="1" applyBorder="1" applyAlignment="1">
      <alignment horizontal="center" vertical="center" shrinkToFit="1"/>
    </xf>
    <xf numFmtId="0" fontId="85" fillId="0" borderId="0" xfId="2" applyFont="1" applyAlignment="1">
      <alignment horizontal="center" vertical="center" shrinkToFit="1"/>
    </xf>
    <xf numFmtId="0" fontId="83" fillId="0" borderId="55" xfId="2" applyFont="1" applyBorder="1" applyAlignment="1">
      <alignment horizontal="center" vertical="center" shrinkToFit="1"/>
    </xf>
    <xf numFmtId="0" fontId="86" fillId="0" borderId="0" xfId="2" applyFont="1" applyAlignment="1">
      <alignment horizontal="center" vertical="center" shrinkToFit="1"/>
    </xf>
    <xf numFmtId="0" fontId="85" fillId="0" borderId="0" xfId="1" applyFont="1" applyAlignment="1">
      <alignment horizontal="distributed" vertical="center"/>
    </xf>
    <xf numFmtId="0" fontId="85" fillId="0" borderId="0" xfId="1" applyFont="1" applyAlignment="1">
      <alignment horizontal="center" vertical="center"/>
    </xf>
    <xf numFmtId="0" fontId="85" fillId="0" borderId="0" xfId="2" applyFont="1" applyAlignment="1">
      <alignment vertical="center" shrinkToFit="1"/>
    </xf>
    <xf numFmtId="0" fontId="86" fillId="0" borderId="55" xfId="2" applyFont="1" applyBorder="1" applyAlignment="1">
      <alignment horizontal="center" vertical="center" shrinkToFit="1"/>
    </xf>
    <xf numFmtId="0" fontId="86" fillId="10" borderId="0" xfId="2" applyFont="1" applyFill="1" applyAlignment="1">
      <alignment horizontal="center" vertical="center" shrinkToFit="1"/>
    </xf>
    <xf numFmtId="0" fontId="87" fillId="10" borderId="0" xfId="2" applyFont="1" applyFill="1" applyAlignment="1">
      <alignment horizontal="distributed" vertical="center" shrinkToFit="1"/>
    </xf>
    <xf numFmtId="0" fontId="83" fillId="0" borderId="0" xfId="2" applyFont="1" applyAlignment="1">
      <alignment horizontal="center" vertical="center" shrinkToFit="1"/>
    </xf>
    <xf numFmtId="0" fontId="85" fillId="0" borderId="0" xfId="2" quotePrefix="1" applyFont="1" applyAlignment="1">
      <alignment horizontal="center" vertical="center" shrinkToFit="1"/>
    </xf>
    <xf numFmtId="0" fontId="85" fillId="10" borderId="0" xfId="1" applyFont="1" applyFill="1" applyAlignment="1">
      <alignment horizontal="center" vertical="center"/>
    </xf>
    <xf numFmtId="0" fontId="88" fillId="0" borderId="0" xfId="2" applyFont="1" applyAlignment="1">
      <alignment horizontal="center" vertical="center" shrinkToFit="1"/>
    </xf>
    <xf numFmtId="0" fontId="85" fillId="0" borderId="25" xfId="2" applyFont="1" applyBorder="1" applyAlignment="1">
      <alignment horizontal="distributed" vertical="center" shrinkToFit="1"/>
    </xf>
    <xf numFmtId="0" fontId="85" fillId="0" borderId="17" xfId="2" applyFont="1" applyBorder="1" applyAlignment="1">
      <alignment horizontal="center" vertical="center" shrinkToFit="1"/>
    </xf>
    <xf numFmtId="0" fontId="85" fillId="0" borderId="12" xfId="2" applyFont="1" applyBorder="1" applyAlignment="1">
      <alignment horizontal="center" vertical="center" shrinkToFit="1"/>
    </xf>
    <xf numFmtId="0" fontId="85" fillId="0" borderId="0" xfId="1" applyFont="1" applyAlignment="1">
      <alignment horizontal="right" vertical="center" shrinkToFit="1"/>
    </xf>
    <xf numFmtId="0" fontId="85" fillId="0" borderId="55" xfId="2" applyFont="1" applyBorder="1" applyAlignment="1">
      <alignment horizontal="distributed" vertical="center" shrinkToFit="1"/>
    </xf>
    <xf numFmtId="0" fontId="89" fillId="0" borderId="0" xfId="2" applyFont="1" applyAlignment="1">
      <alignment horizontal="distributed" vertical="center" shrinkToFit="1"/>
    </xf>
    <xf numFmtId="0" fontId="90" fillId="0" borderId="0" xfId="1" applyFont="1" applyAlignment="1">
      <alignment horizontal="center" vertical="center"/>
    </xf>
    <xf numFmtId="0" fontId="85" fillId="0" borderId="0" xfId="2" applyFont="1" applyAlignment="1">
      <alignment horizontal="right" vertical="center"/>
    </xf>
    <xf numFmtId="0" fontId="85" fillId="0" borderId="17" xfId="2" applyFont="1" applyBorder="1" applyAlignment="1">
      <alignment horizontal="right" vertical="center" shrinkToFit="1"/>
    </xf>
    <xf numFmtId="0" fontId="85" fillId="0" borderId="0" xfId="2" applyFont="1" applyAlignment="1">
      <alignment horizontal="center" vertical="center"/>
    </xf>
    <xf numFmtId="0" fontId="83" fillId="0" borderId="14" xfId="2" applyFont="1" applyBorder="1" applyAlignment="1">
      <alignment horizontal="center" vertical="center" shrinkToFit="1"/>
    </xf>
    <xf numFmtId="0" fontId="83" fillId="0" borderId="14" xfId="2" applyFont="1" applyBorder="1" applyAlignment="1">
      <alignment vertical="center" shrinkToFit="1"/>
    </xf>
    <xf numFmtId="0" fontId="92" fillId="0" borderId="0" xfId="2" applyFont="1" applyAlignment="1">
      <alignment horizontal="distributed" vertical="center" shrinkToFit="1"/>
    </xf>
    <xf numFmtId="0" fontId="83" fillId="0" borderId="17" xfId="2" applyFont="1" applyBorder="1" applyAlignment="1">
      <alignment horizontal="distributed" vertical="center" shrinkToFit="1"/>
    </xf>
    <xf numFmtId="0" fontId="92" fillId="0" borderId="0" xfId="2" applyFont="1" applyAlignment="1">
      <alignment horizontal="center" vertical="center" shrinkToFit="1"/>
    </xf>
    <xf numFmtId="0" fontId="93" fillId="0" borderId="0" xfId="2" applyFont="1" applyAlignment="1">
      <alignment horizontal="distributed" shrinkToFit="1"/>
    </xf>
    <xf numFmtId="0" fontId="91" fillId="0" borderId="0" xfId="2" applyFont="1" applyAlignment="1">
      <alignment horizontal="distributed" vertical="center" shrinkToFit="1"/>
    </xf>
    <xf numFmtId="0" fontId="85" fillId="0" borderId="0" xfId="1" applyFont="1" applyAlignment="1">
      <alignment horizontal="center" vertical="center" shrinkToFit="1"/>
    </xf>
    <xf numFmtId="0" fontId="85" fillId="0" borderId="90" xfId="2" applyFont="1" applyBorder="1" applyAlignment="1">
      <alignment horizontal="right" vertical="center" shrinkToFit="1"/>
    </xf>
    <xf numFmtId="0" fontId="85" fillId="0" borderId="4" xfId="2" applyFont="1" applyBorder="1" applyAlignment="1">
      <alignment horizontal="distributed" vertical="center" shrinkToFit="1"/>
    </xf>
    <xf numFmtId="0" fontId="85" fillId="0" borderId="4" xfId="2" applyFont="1" applyBorder="1" applyAlignment="1">
      <alignment horizontal="right" vertical="center" shrinkToFit="1"/>
    </xf>
    <xf numFmtId="0" fontId="85" fillId="0" borderId="26" xfId="2" applyFont="1" applyBorder="1" applyAlignment="1">
      <alignment horizontal="distributed" vertical="center" shrinkToFit="1"/>
    </xf>
    <xf numFmtId="0" fontId="83" fillId="0" borderId="0" xfId="2" applyFont="1" applyAlignment="1">
      <alignment horizontal="distributed" shrinkToFit="1"/>
    </xf>
    <xf numFmtId="0" fontId="83" fillId="0" borderId="74" xfId="2" applyFont="1" applyBorder="1" applyAlignment="1">
      <alignment horizontal="distributed" vertical="center" shrinkToFit="1"/>
    </xf>
    <xf numFmtId="0" fontId="83" fillId="0" borderId="16" xfId="2" applyFont="1" applyBorder="1" applyAlignment="1">
      <alignment horizontal="distributed" vertical="center" shrinkToFit="1"/>
    </xf>
    <xf numFmtId="0" fontId="95" fillId="0" borderId="0" xfId="2" applyFont="1" applyAlignment="1">
      <alignment vertical="center"/>
    </xf>
    <xf numFmtId="0" fontId="83" fillId="0" borderId="0" xfId="2" applyFont="1" applyAlignment="1">
      <alignment vertical="center"/>
    </xf>
    <xf numFmtId="0" fontId="88" fillId="0" borderId="0" xfId="2" applyFont="1" applyAlignment="1">
      <alignment horizontal="distributed" vertical="center" shrinkToFit="1"/>
    </xf>
    <xf numFmtId="0" fontId="85" fillId="0" borderId="0" xfId="2" applyFont="1" applyAlignment="1">
      <alignment horizontal="distributed" shrinkToFit="1"/>
    </xf>
    <xf numFmtId="0" fontId="85" fillId="0" borderId="0" xfId="2" applyFont="1" applyAlignment="1">
      <alignment horizontal="right" shrinkToFit="1"/>
    </xf>
    <xf numFmtId="0" fontId="98" fillId="0" borderId="0" xfId="2" applyFont="1" applyAlignment="1">
      <alignment vertical="center" wrapText="1"/>
    </xf>
    <xf numFmtId="0" fontId="85" fillId="0" borderId="14" xfId="2" applyFont="1" applyBorder="1" applyAlignment="1">
      <alignment vertical="center" shrinkToFit="1"/>
    </xf>
    <xf numFmtId="0" fontId="85" fillId="0" borderId="55" xfId="2" applyFont="1" applyBorder="1" applyAlignment="1">
      <alignment horizontal="right" shrinkToFit="1"/>
    </xf>
    <xf numFmtId="0" fontId="100" fillId="0" borderId="0" xfId="2" applyFont="1" applyAlignment="1">
      <alignment vertical="center"/>
    </xf>
    <xf numFmtId="0" fontId="83" fillId="0" borderId="0" xfId="2" applyFont="1" applyAlignment="1">
      <alignment horizontal="right" shrinkToFit="1"/>
    </xf>
    <xf numFmtId="0" fontId="85" fillId="0" borderId="0" xfId="2" applyFont="1" applyAlignment="1">
      <alignment horizontal="center" shrinkToFit="1"/>
    </xf>
    <xf numFmtId="0" fontId="101" fillId="0" borderId="0" xfId="2" applyFont="1" applyAlignment="1">
      <alignment vertical="center"/>
    </xf>
    <xf numFmtId="0" fontId="85" fillId="0" borderId="0" xfId="2" applyFont="1" applyAlignment="1">
      <alignment vertical="center"/>
    </xf>
    <xf numFmtId="0" fontId="102" fillId="0" borderId="0" xfId="2" applyFont="1" applyAlignment="1">
      <alignment vertical="center"/>
    </xf>
    <xf numFmtId="0" fontId="103" fillId="0" borderId="0" xfId="2" applyFont="1" applyAlignment="1">
      <alignment vertical="center"/>
    </xf>
    <xf numFmtId="0" fontId="104" fillId="0" borderId="0" xfId="2" applyFont="1" applyAlignment="1">
      <alignment vertical="center"/>
    </xf>
    <xf numFmtId="0" fontId="105" fillId="0" borderId="0" xfId="2" applyFont="1" applyAlignment="1">
      <alignment vertical="center" wrapText="1"/>
    </xf>
    <xf numFmtId="0" fontId="105" fillId="0" borderId="0" xfId="2" applyFont="1" applyAlignment="1">
      <alignment vertical="center"/>
    </xf>
    <xf numFmtId="0" fontId="97" fillId="0" borderId="0" xfId="2" applyFont="1" applyAlignment="1">
      <alignment vertical="center" wrapText="1"/>
    </xf>
    <xf numFmtId="0" fontId="106" fillId="0" borderId="0" xfId="2" applyFont="1" applyAlignment="1">
      <alignment vertical="center"/>
    </xf>
    <xf numFmtId="0" fontId="107" fillId="0" borderId="0" xfId="2" applyFont="1" applyAlignment="1">
      <alignment vertical="center"/>
    </xf>
    <xf numFmtId="0" fontId="108" fillId="0" borderId="0" xfId="2" applyFont="1" applyAlignment="1">
      <alignment vertical="center" shrinkToFit="1"/>
    </xf>
    <xf numFmtId="0" fontId="104" fillId="0" borderId="0" xfId="2" applyFont="1" applyAlignment="1">
      <alignment vertical="center" wrapText="1"/>
    </xf>
    <xf numFmtId="0" fontId="83" fillId="0" borderId="0" xfId="2" applyFont="1" applyAlignment="1">
      <alignment horizontal="center" shrinkToFit="1"/>
    </xf>
    <xf numFmtId="0" fontId="109" fillId="0" borderId="0" xfId="2" applyFont="1" applyAlignment="1">
      <alignment vertical="center"/>
    </xf>
    <xf numFmtId="0" fontId="109" fillId="0" borderId="0" xfId="2" applyFont="1" applyAlignment="1">
      <alignment vertical="center" wrapText="1"/>
    </xf>
    <xf numFmtId="0" fontId="85" fillId="0" borderId="0" xfId="2" applyFont="1" applyAlignment="1">
      <alignment shrinkToFit="1"/>
    </xf>
    <xf numFmtId="0" fontId="103" fillId="0" borderId="0" xfId="2" applyFont="1" applyAlignment="1">
      <alignment vertical="center" wrapText="1"/>
    </xf>
    <xf numFmtId="0" fontId="83" fillId="0" borderId="0" xfId="2" applyFont="1" applyAlignment="1">
      <alignment vertical="center" shrinkToFit="1"/>
    </xf>
    <xf numFmtId="0" fontId="85" fillId="0" borderId="91" xfId="2" applyFont="1" applyBorder="1" applyAlignment="1">
      <alignment horizontal="distributed" vertical="center" shrinkToFit="1"/>
    </xf>
    <xf numFmtId="0" fontId="83" fillId="0" borderId="90" xfId="2" applyFont="1" applyBorder="1" applyAlignment="1">
      <alignment horizontal="right" vertical="center" shrinkToFit="1"/>
    </xf>
    <xf numFmtId="0" fontId="83" fillId="0" borderId="26" xfId="2" applyFont="1" applyBorder="1" applyAlignment="1">
      <alignment horizontal="distributed" vertical="center" shrinkToFit="1"/>
    </xf>
    <xf numFmtId="0" fontId="83" fillId="0" borderId="4" xfId="2" applyFont="1" applyBorder="1" applyAlignment="1">
      <alignment horizontal="right" vertical="center" shrinkToFit="1"/>
    </xf>
    <xf numFmtId="0" fontId="83" fillId="0" borderId="4" xfId="2" applyFont="1" applyBorder="1" applyAlignment="1">
      <alignment horizontal="distributed" vertical="center" shrinkToFit="1"/>
    </xf>
    <xf numFmtId="0" fontId="83" fillId="0" borderId="4" xfId="2" applyFont="1" applyBorder="1" applyAlignment="1">
      <alignment horizontal="center" vertical="center" shrinkToFit="1"/>
    </xf>
    <xf numFmtId="0" fontId="0" fillId="0" borderId="0" xfId="2" applyFont="1" applyAlignment="1">
      <alignment horizontal="right" shrinkToFit="1"/>
    </xf>
    <xf numFmtId="0" fontId="36" fillId="0" borderId="0" xfId="0" applyFont="1" applyAlignment="1">
      <alignment horizontal="left" vertical="top"/>
    </xf>
    <xf numFmtId="0" fontId="15" fillId="0" borderId="0" xfId="0" applyFont="1" applyAlignment="1">
      <alignment horizontal="center" vertical="top"/>
    </xf>
    <xf numFmtId="0" fontId="15" fillId="0" borderId="0" xfId="0" applyFont="1" applyAlignment="1">
      <alignment vertical="top"/>
    </xf>
    <xf numFmtId="0" fontId="15" fillId="0" borderId="0" xfId="0" applyFont="1" applyAlignment="1">
      <alignment horizontal="center" vertical="center"/>
    </xf>
    <xf numFmtId="0" fontId="15" fillId="0" borderId="0" xfId="0" applyFont="1" applyAlignment="1">
      <alignment vertical="top" wrapText="1"/>
    </xf>
    <xf numFmtId="0" fontId="15" fillId="0" borderId="0" xfId="0" applyFont="1" applyAlignment="1">
      <alignment horizontal="left" vertical="top" wrapText="1"/>
    </xf>
    <xf numFmtId="0" fontId="15" fillId="0" borderId="0" xfId="0" applyFont="1" applyAlignment="1">
      <alignment horizontal="right" vertical="top" wrapText="1"/>
    </xf>
    <xf numFmtId="0" fontId="113" fillId="0" borderId="0" xfId="0" applyFont="1" applyAlignment="1">
      <alignment horizontal="left" vertical="top"/>
    </xf>
    <xf numFmtId="0" fontId="115" fillId="0" borderId="0" xfId="0" applyFont="1" applyAlignment="1">
      <alignment horizontal="center" vertical="top"/>
    </xf>
    <xf numFmtId="0" fontId="115" fillId="0" borderId="0" xfId="0" applyFont="1" applyAlignment="1">
      <alignment vertical="top"/>
    </xf>
    <xf numFmtId="0" fontId="115" fillId="0" borderId="0" xfId="0" applyFont="1" applyAlignment="1">
      <alignment horizontal="center" vertical="center"/>
    </xf>
    <xf numFmtId="0" fontId="115" fillId="0" borderId="0" xfId="0" applyFont="1" applyAlignment="1">
      <alignment vertical="top" wrapText="1"/>
    </xf>
    <xf numFmtId="0" fontId="15" fillId="11" borderId="40" xfId="0" applyFont="1" applyFill="1" applyBorder="1" applyAlignment="1">
      <alignment horizontal="center" vertical="center"/>
    </xf>
    <xf numFmtId="0" fontId="15" fillId="11" borderId="40" xfId="0" applyFont="1" applyFill="1" applyBorder="1" applyAlignment="1">
      <alignment horizontal="center" vertical="center" textRotation="255"/>
    </xf>
    <xf numFmtId="0" fontId="15" fillId="11" borderId="40" xfId="0" applyFont="1" applyFill="1" applyBorder="1" applyAlignment="1">
      <alignment horizontal="center" vertical="center" wrapText="1"/>
    </xf>
    <xf numFmtId="0" fontId="15" fillId="0" borderId="0" xfId="0" applyFont="1" applyAlignment="1">
      <alignment horizontal="left" vertical="center"/>
    </xf>
    <xf numFmtId="0" fontId="15" fillId="0" borderId="0" xfId="0" applyFont="1" applyAlignment="1">
      <alignment horizontal="left" vertical="center" wrapText="1"/>
    </xf>
    <xf numFmtId="0" fontId="15" fillId="0" borderId="0" xfId="0" applyFont="1" applyAlignment="1">
      <alignment horizontal="left" vertical="top"/>
    </xf>
    <xf numFmtId="0" fontId="116" fillId="0" borderId="0" xfId="0" applyFont="1" applyAlignment="1">
      <alignment horizontal="center" vertical="center"/>
    </xf>
    <xf numFmtId="0" fontId="116" fillId="0" borderId="0" xfId="0" applyFont="1" applyAlignment="1">
      <alignment horizontal="left" vertical="center" wrapText="1"/>
    </xf>
    <xf numFmtId="0" fontId="116" fillId="0" borderId="0" xfId="0" applyFont="1" applyAlignment="1">
      <alignment horizontal="left" vertical="top"/>
    </xf>
    <xf numFmtId="6" fontId="15" fillId="0" borderId="0" xfId="0" applyNumberFormat="1" applyFont="1" applyAlignment="1">
      <alignment horizontal="left" vertical="center"/>
    </xf>
    <xf numFmtId="49" fontId="6" fillId="3" borderId="30" xfId="0" applyNumberFormat="1" applyFont="1" applyFill="1" applyBorder="1">
      <alignment vertical="center"/>
    </xf>
    <xf numFmtId="49" fontId="6" fillId="3" borderId="111" xfId="0" applyNumberFormat="1" applyFont="1" applyFill="1" applyBorder="1">
      <alignment vertical="center"/>
    </xf>
    <xf numFmtId="0" fontId="121" fillId="0" borderId="0" xfId="1" applyFont="1" applyAlignment="1">
      <alignment vertical="center"/>
    </xf>
    <xf numFmtId="0" fontId="83" fillId="13" borderId="104" xfId="2" applyFont="1" applyFill="1" applyBorder="1" applyAlignment="1">
      <alignment horizontal="distributed" vertical="center" shrinkToFit="1"/>
    </xf>
    <xf numFmtId="0" fontId="83" fillId="15" borderId="105" xfId="2" applyFont="1" applyFill="1" applyBorder="1" applyAlignment="1">
      <alignment horizontal="distributed" vertical="center" shrinkToFit="1"/>
    </xf>
    <xf numFmtId="0" fontId="85" fillId="13" borderId="40" xfId="2" applyFont="1" applyFill="1" applyBorder="1" applyAlignment="1">
      <alignment horizontal="distributed" vertical="center" shrinkToFit="1"/>
    </xf>
    <xf numFmtId="0" fontId="85" fillId="14" borderId="40" xfId="2" applyFont="1" applyFill="1" applyBorder="1" applyAlignment="1">
      <alignment horizontal="distributed" vertical="center" shrinkToFit="1"/>
    </xf>
    <xf numFmtId="0" fontId="0" fillId="0" borderId="0" xfId="0" applyAlignment="1">
      <alignment vertical="center" wrapText="1"/>
    </xf>
    <xf numFmtId="0" fontId="120" fillId="0" borderId="0" xfId="0" applyFont="1" applyAlignment="1">
      <alignment horizontal="left" vertical="top"/>
    </xf>
    <xf numFmtId="20" fontId="36" fillId="0" borderId="0" xfId="0" applyNumberFormat="1" applyFont="1" applyAlignment="1">
      <alignment horizontal="left" vertical="top" wrapText="1"/>
    </xf>
    <xf numFmtId="0" fontId="83" fillId="15" borderId="97" xfId="2" applyFont="1" applyFill="1" applyBorder="1" applyAlignment="1">
      <alignment horizontal="right" vertical="center" shrinkToFit="1"/>
    </xf>
    <xf numFmtId="0" fontId="126" fillId="0" borderId="0" xfId="0" applyFont="1">
      <alignment vertical="center"/>
    </xf>
    <xf numFmtId="0" fontId="84" fillId="15" borderId="103" xfId="2" applyFont="1" applyFill="1" applyBorder="1" applyAlignment="1">
      <alignment horizontal="right" vertical="center" shrinkToFit="1"/>
    </xf>
    <xf numFmtId="0" fontId="127" fillId="9" borderId="102" xfId="2" applyFont="1" applyFill="1" applyBorder="1" applyAlignment="1">
      <alignment horizontal="distributed" vertical="center" shrinkToFit="1"/>
    </xf>
    <xf numFmtId="0" fontId="127" fillId="9" borderId="107" xfId="2" applyFont="1" applyFill="1" applyBorder="1" applyAlignment="1">
      <alignment horizontal="distributed" vertical="center" shrinkToFit="1"/>
    </xf>
    <xf numFmtId="0" fontId="128" fillId="9" borderId="102" xfId="2" applyFont="1" applyFill="1" applyBorder="1" applyAlignment="1">
      <alignment horizontal="distributed" vertical="center" shrinkToFit="1"/>
    </xf>
    <xf numFmtId="0" fontId="128" fillId="13" borderId="103" xfId="2" applyFont="1" applyFill="1" applyBorder="1" applyAlignment="1">
      <alignment horizontal="right" vertical="center" shrinkToFit="1"/>
    </xf>
    <xf numFmtId="0" fontId="128" fillId="13" borderId="104" xfId="2" applyFont="1" applyFill="1" applyBorder="1" applyAlignment="1">
      <alignment horizontal="distributed" vertical="center" shrinkToFit="1"/>
    </xf>
    <xf numFmtId="0" fontId="128" fillId="14" borderId="97" xfId="2" applyFont="1" applyFill="1" applyBorder="1" applyAlignment="1">
      <alignment horizontal="right" vertical="center" shrinkToFit="1"/>
    </xf>
    <xf numFmtId="0" fontId="128" fillId="14" borderId="97" xfId="2" applyFont="1" applyFill="1" applyBorder="1" applyAlignment="1">
      <alignment horizontal="distributed" vertical="center" shrinkToFit="1"/>
    </xf>
    <xf numFmtId="0" fontId="128" fillId="12" borderId="103" xfId="2" applyFont="1" applyFill="1" applyBorder="1" applyAlignment="1">
      <alignment horizontal="right" vertical="center" shrinkToFit="1"/>
    </xf>
    <xf numFmtId="0" fontId="128" fillId="12" borderId="105" xfId="2" applyFont="1" applyFill="1" applyBorder="1" applyAlignment="1">
      <alignment horizontal="distributed" vertical="center" shrinkToFit="1"/>
    </xf>
    <xf numFmtId="0" fontId="128" fillId="0" borderId="106" xfId="2" applyFont="1" applyBorder="1" applyAlignment="1">
      <alignment horizontal="distributed" vertical="center" shrinkToFit="1"/>
    </xf>
    <xf numFmtId="0" fontId="128" fillId="15" borderId="103" xfId="2" applyFont="1" applyFill="1" applyBorder="1" applyAlignment="1">
      <alignment horizontal="right" vertical="center" shrinkToFit="1"/>
    </xf>
    <xf numFmtId="0" fontId="128" fillId="15" borderId="105" xfId="2" applyFont="1" applyFill="1" applyBorder="1" applyAlignment="1">
      <alignment horizontal="distributed" vertical="center" shrinkToFit="1"/>
    </xf>
    <xf numFmtId="0" fontId="128" fillId="9" borderId="107" xfId="2" applyFont="1" applyFill="1" applyBorder="1" applyAlignment="1">
      <alignment horizontal="distributed" vertical="center" shrinkToFit="1"/>
    </xf>
    <xf numFmtId="0" fontId="128" fillId="0" borderId="0" xfId="2" applyFont="1" applyAlignment="1">
      <alignment horizontal="distributed" vertical="center" shrinkToFit="1"/>
    </xf>
    <xf numFmtId="0" fontId="84" fillId="15" borderId="97" xfId="2" applyFont="1" applyFill="1" applyBorder="1" applyAlignment="1">
      <alignment horizontal="distributed" vertical="center" shrinkToFit="1"/>
    </xf>
    <xf numFmtId="0" fontId="128" fillId="15" borderId="97" xfId="2" applyFont="1" applyFill="1" applyBorder="1" applyAlignment="1">
      <alignment horizontal="right" vertical="center" shrinkToFit="1"/>
    </xf>
    <xf numFmtId="0" fontId="128" fillId="15" borderId="97" xfId="2" applyFont="1" applyFill="1" applyBorder="1" applyAlignment="1">
      <alignment horizontal="distributed" vertical="center" shrinkToFit="1"/>
    </xf>
    <xf numFmtId="0" fontId="128" fillId="16" borderId="103" xfId="2" applyFont="1" applyFill="1" applyBorder="1" applyAlignment="1">
      <alignment horizontal="right" vertical="center" shrinkToFit="1"/>
    </xf>
    <xf numFmtId="0" fontId="128" fillId="16" borderId="105" xfId="2" applyFont="1" applyFill="1" applyBorder="1" applyAlignment="1">
      <alignment horizontal="distributed" vertical="center" shrinkToFit="1"/>
    </xf>
    <xf numFmtId="0" fontId="128" fillId="0" borderId="0" xfId="2" applyFont="1" applyAlignment="1">
      <alignment horizontal="right" vertical="center" shrinkToFit="1"/>
    </xf>
    <xf numFmtId="0" fontId="128" fillId="0" borderId="0" xfId="2" applyFont="1" applyAlignment="1">
      <alignment horizontal="distributed" shrinkToFit="1"/>
    </xf>
    <xf numFmtId="0" fontId="15" fillId="0" borderId="40" xfId="1" applyFont="1" applyBorder="1" applyAlignment="1">
      <alignment horizontal="center" vertical="center"/>
    </xf>
    <xf numFmtId="0" fontId="15" fillId="0" borderId="40" xfId="1" applyFont="1" applyBorder="1" applyAlignment="1">
      <alignment horizontal="left" vertical="center"/>
    </xf>
    <xf numFmtId="0" fontId="15" fillId="0" borderId="40" xfId="1" applyFont="1" applyBorder="1" applyAlignment="1">
      <alignment horizontal="left" vertical="center" wrapText="1"/>
    </xf>
    <xf numFmtId="0" fontId="116" fillId="0" borderId="40" xfId="1" applyFont="1" applyBorder="1" applyAlignment="1">
      <alignment horizontal="center" vertical="center"/>
    </xf>
    <xf numFmtId="0" fontId="116" fillId="0" borderId="50" xfId="1" applyFont="1" applyBorder="1" applyAlignment="1">
      <alignment horizontal="center" vertical="center"/>
    </xf>
    <xf numFmtId="0" fontId="116" fillId="0" borderId="76" xfId="1" applyFont="1" applyBorder="1" applyAlignment="1">
      <alignment horizontal="center" vertical="center"/>
    </xf>
    <xf numFmtId="0" fontId="116" fillId="0" borderId="41" xfId="1" applyFont="1" applyBorder="1" applyAlignment="1">
      <alignment horizontal="center" vertical="center"/>
    </xf>
    <xf numFmtId="0" fontId="116" fillId="0" borderId="40" xfId="1" applyFont="1" applyBorder="1" applyAlignment="1">
      <alignment horizontal="left" vertical="center"/>
    </xf>
    <xf numFmtId="0" fontId="15" fillId="0" borderId="0" xfId="1" applyFont="1" applyAlignment="1">
      <alignment horizontal="left" vertical="center"/>
    </xf>
    <xf numFmtId="0" fontId="116" fillId="0" borderId="40" xfId="1" applyFont="1" applyBorder="1" applyAlignment="1">
      <alignment horizontal="left" vertical="center" wrapText="1"/>
    </xf>
    <xf numFmtId="0" fontId="116" fillId="0" borderId="0" xfId="1" applyFont="1" applyAlignment="1">
      <alignment horizontal="center" vertical="center"/>
    </xf>
    <xf numFmtId="0" fontId="116" fillId="0" borderId="0" xfId="1" applyFont="1" applyAlignment="1">
      <alignment horizontal="left" vertical="center"/>
    </xf>
    <xf numFmtId="0" fontId="15" fillId="0" borderId="0" xfId="1" applyFont="1" applyAlignment="1">
      <alignment horizontal="center" vertical="center"/>
    </xf>
    <xf numFmtId="0" fontId="116" fillId="0" borderId="0" xfId="1" applyFont="1" applyAlignment="1">
      <alignment horizontal="center" vertical="center" wrapText="1"/>
    </xf>
    <xf numFmtId="0" fontId="116" fillId="0" borderId="0" xfId="1" applyFont="1" applyAlignment="1">
      <alignment horizontal="left" vertical="top"/>
    </xf>
    <xf numFmtId="0" fontId="15" fillId="0" borderId="0" xfId="1" applyFont="1" applyAlignment="1">
      <alignment horizontal="center" vertical="top"/>
    </xf>
    <xf numFmtId="0" fontId="15" fillId="0" borderId="0" xfId="1" applyFont="1" applyAlignment="1">
      <alignment vertical="top"/>
    </xf>
    <xf numFmtId="0" fontId="15" fillId="0" borderId="0" xfId="1" applyFont="1" applyAlignment="1">
      <alignment vertical="top" wrapText="1"/>
    </xf>
    <xf numFmtId="0" fontId="116" fillId="0" borderId="0" xfId="1" applyFont="1" applyAlignment="1">
      <alignment horizontal="left" vertical="center" wrapText="1"/>
    </xf>
    <xf numFmtId="0" fontId="113" fillId="0" borderId="0" xfId="1" applyFont="1" applyAlignment="1">
      <alignment horizontal="left" vertical="top"/>
    </xf>
    <xf numFmtId="0" fontId="115" fillId="0" borderId="0" xfId="1" applyFont="1" applyAlignment="1">
      <alignment horizontal="center" vertical="top"/>
    </xf>
    <xf numFmtId="0" fontId="115" fillId="0" borderId="0" xfId="1" applyFont="1" applyAlignment="1">
      <alignment vertical="top"/>
    </xf>
    <xf numFmtId="0" fontId="115" fillId="0" borderId="0" xfId="1" applyFont="1" applyAlignment="1">
      <alignment horizontal="center" vertical="center"/>
    </xf>
    <xf numFmtId="0" fontId="115" fillId="0" borderId="0" xfId="1" applyFont="1" applyAlignment="1">
      <alignment vertical="top" wrapText="1"/>
    </xf>
    <xf numFmtId="0" fontId="15" fillId="11" borderId="40" xfId="1" applyFont="1" applyFill="1" applyBorder="1" applyAlignment="1">
      <alignment horizontal="center" vertical="center"/>
    </xf>
    <xf numFmtId="0" fontId="15" fillId="11" borderId="40" xfId="1" applyFont="1" applyFill="1" applyBorder="1" applyAlignment="1">
      <alignment horizontal="center" vertical="center" textRotation="255"/>
    </xf>
    <xf numFmtId="0" fontId="15" fillId="11" borderId="40" xfId="1" applyFont="1" applyFill="1" applyBorder="1" applyAlignment="1">
      <alignment horizontal="center" vertical="center" wrapText="1"/>
    </xf>
    <xf numFmtId="0" fontId="133" fillId="0" borderId="0" xfId="0" applyFont="1" applyAlignment="1">
      <alignment horizontal="left" vertical="center"/>
    </xf>
    <xf numFmtId="0" fontId="135" fillId="0" borderId="0" xfId="0" applyFont="1">
      <alignment vertical="center"/>
    </xf>
    <xf numFmtId="0" fontId="138" fillId="0" borderId="0" xfId="0" applyFont="1">
      <alignment vertical="center"/>
    </xf>
    <xf numFmtId="0" fontId="22" fillId="0" borderId="0" xfId="0" applyFont="1" applyAlignment="1">
      <alignment vertical="justify"/>
    </xf>
    <xf numFmtId="0" fontId="130" fillId="0" borderId="0" xfId="0" applyFont="1" applyAlignment="1">
      <alignment horizontal="left" vertical="top" wrapText="1"/>
    </xf>
    <xf numFmtId="0" fontId="42" fillId="0" borderId="0" xfId="0" applyFont="1" applyAlignment="1">
      <alignment horizontal="right" vertical="top" wrapText="1"/>
    </xf>
    <xf numFmtId="0" fontId="31" fillId="0" borderId="0" xfId="0" applyFont="1" applyAlignment="1">
      <alignment horizontal="left" vertical="top" wrapText="1"/>
    </xf>
    <xf numFmtId="0" fontId="33" fillId="0" borderId="0" xfId="0" applyFont="1" applyAlignment="1">
      <alignment horizontal="center" vertical="center"/>
    </xf>
    <xf numFmtId="0" fontId="34" fillId="0" borderId="0" xfId="0" applyFont="1" applyAlignment="1">
      <alignment horizontal="center" vertical="center"/>
    </xf>
    <xf numFmtId="0" fontId="134" fillId="0" borderId="0" xfId="0" applyFont="1" applyAlignment="1">
      <alignment horizontal="center"/>
    </xf>
    <xf numFmtId="0" fontId="32" fillId="0" borderId="0" xfId="0" applyFont="1" applyAlignment="1">
      <alignment horizontal="center" vertical="top"/>
    </xf>
    <xf numFmtId="0" fontId="36" fillId="0" borderId="0" xfId="0" applyFont="1" applyAlignment="1">
      <alignment horizontal="left" vertical="top" wrapText="1"/>
    </xf>
    <xf numFmtId="0" fontId="31" fillId="0" borderId="0" xfId="0" applyFont="1" applyAlignment="1">
      <alignment horizontal="right" vertical="top" wrapText="1"/>
    </xf>
    <xf numFmtId="0" fontId="40" fillId="0" borderId="0" xfId="0" applyFont="1" applyAlignment="1">
      <alignment horizontal="left" vertical="center" wrapText="1"/>
    </xf>
    <xf numFmtId="0" fontId="16" fillId="0" borderId="0" xfId="0" applyFont="1" applyAlignment="1">
      <alignment horizontal="left" vertical="top"/>
    </xf>
    <xf numFmtId="0" fontId="75" fillId="0" borderId="0" xfId="0" applyFont="1" applyAlignment="1">
      <alignment horizontal="left" vertical="center" wrapText="1"/>
    </xf>
    <xf numFmtId="0" fontId="75" fillId="0" borderId="0" xfId="0" applyFont="1" applyAlignment="1">
      <alignment horizontal="left" vertical="top" wrapText="1"/>
    </xf>
    <xf numFmtId="0" fontId="22" fillId="0" borderId="0" xfId="0" applyFont="1" applyAlignment="1">
      <alignment horizontal="left" vertical="justify"/>
    </xf>
    <xf numFmtId="0" fontId="139" fillId="0" borderId="12" xfId="0" applyFont="1" applyBorder="1" applyAlignment="1">
      <alignment horizontal="left" vertical="center" wrapText="1"/>
    </xf>
    <xf numFmtId="0" fontId="139" fillId="0" borderId="16" xfId="0" applyFont="1" applyBorder="1" applyAlignment="1">
      <alignment horizontal="left" vertical="center" wrapText="1"/>
    </xf>
    <xf numFmtId="0" fontId="139" fillId="0" borderId="14" xfId="0" applyFont="1" applyBorder="1" applyAlignment="1">
      <alignment horizontal="left" vertical="center" wrapText="1"/>
    </xf>
    <xf numFmtId="0" fontId="139" fillId="0" borderId="18" xfId="0" applyFont="1" applyBorder="1" applyAlignment="1">
      <alignment horizontal="left" vertical="center" wrapText="1"/>
    </xf>
    <xf numFmtId="0" fontId="75" fillId="0" borderId="62" xfId="0" applyFont="1" applyBorder="1" applyAlignment="1">
      <alignment horizontal="left" vertical="top" wrapText="1"/>
    </xf>
    <xf numFmtId="0" fontId="75" fillId="0" borderId="12" xfId="0" applyFont="1" applyBorder="1" applyAlignment="1">
      <alignment horizontal="left" vertical="top" wrapText="1"/>
    </xf>
    <xf numFmtId="0" fontId="75" fillId="0" borderId="16" xfId="0" applyFont="1" applyBorder="1" applyAlignment="1">
      <alignment horizontal="left" vertical="top" wrapText="1"/>
    </xf>
    <xf numFmtId="0" fontId="75" fillId="0" borderId="53" xfId="0" applyFont="1" applyBorder="1" applyAlignment="1">
      <alignment horizontal="left" vertical="top" wrapText="1"/>
    </xf>
    <xf numFmtId="0" fontId="75" fillId="0" borderId="14" xfId="0" applyFont="1" applyBorder="1" applyAlignment="1">
      <alignment horizontal="left" vertical="top" wrapText="1"/>
    </xf>
    <xf numFmtId="0" fontId="75" fillId="0" borderId="18" xfId="0" applyFont="1" applyBorder="1" applyAlignment="1">
      <alignment horizontal="left" vertical="top" wrapText="1"/>
    </xf>
    <xf numFmtId="0" fontId="75" fillId="0" borderId="40" xfId="0" applyFont="1" applyBorder="1" applyAlignment="1">
      <alignment horizontal="center" vertical="center"/>
    </xf>
    <xf numFmtId="0" fontId="77" fillId="0" borderId="0" xfId="0" applyFont="1" applyAlignment="1">
      <alignment horizontal="center" vertical="center"/>
    </xf>
    <xf numFmtId="0" fontId="75" fillId="0" borderId="0" xfId="0" applyFont="1" applyAlignment="1">
      <alignment vertical="center" wrapText="1"/>
    </xf>
    <xf numFmtId="0" fontId="83" fillId="0" borderId="0" xfId="2" applyFont="1" applyAlignment="1">
      <alignment horizontal="distributed" vertical="center" shrinkToFit="1"/>
    </xf>
    <xf numFmtId="0" fontId="128" fillId="13" borderId="97" xfId="2" applyFont="1" applyFill="1" applyBorder="1" applyAlignment="1">
      <alignment horizontal="center" vertical="center" shrinkToFit="1"/>
    </xf>
    <xf numFmtId="0" fontId="128" fillId="14" borderId="97" xfId="2" applyFont="1" applyFill="1" applyBorder="1" applyAlignment="1">
      <alignment horizontal="center" vertical="center" shrinkToFit="1"/>
    </xf>
    <xf numFmtId="0" fontId="84" fillId="15" borderId="97" xfId="2" applyFont="1" applyFill="1" applyBorder="1" applyAlignment="1">
      <alignment horizontal="center" vertical="center" shrinkToFit="1"/>
    </xf>
    <xf numFmtId="0" fontId="127" fillId="9" borderId="108" xfId="2" applyFont="1" applyFill="1" applyBorder="1" applyAlignment="1">
      <alignment horizontal="center" vertical="center" textRotation="255" shrinkToFit="1"/>
    </xf>
    <xf numFmtId="0" fontId="127" fillId="9" borderId="109" xfId="2" quotePrefix="1" applyFont="1" applyFill="1" applyBorder="1" applyAlignment="1">
      <alignment horizontal="center" vertical="center" textRotation="255" shrinkToFit="1"/>
    </xf>
    <xf numFmtId="0" fontId="127" fillId="9" borderId="110" xfId="2" quotePrefix="1" applyFont="1" applyFill="1" applyBorder="1" applyAlignment="1">
      <alignment horizontal="center" vertical="center" textRotation="255" shrinkToFit="1"/>
    </xf>
    <xf numFmtId="0" fontId="127" fillId="9" borderId="109" xfId="2" applyFont="1" applyFill="1" applyBorder="1" applyAlignment="1">
      <alignment horizontal="center" vertical="center" textRotation="255" shrinkToFit="1"/>
    </xf>
    <xf numFmtId="0" fontId="127" fillId="9" borderId="110" xfId="2" applyFont="1" applyFill="1" applyBorder="1" applyAlignment="1">
      <alignment horizontal="center" vertical="center" textRotation="255" shrinkToFit="1"/>
    </xf>
    <xf numFmtId="0" fontId="85" fillId="0" borderId="0" xfId="2" applyFont="1" applyAlignment="1">
      <alignment horizontal="distributed" vertical="center" shrinkToFit="1"/>
    </xf>
    <xf numFmtId="0" fontId="128" fillId="12" borderId="97" xfId="2" applyFont="1" applyFill="1" applyBorder="1" applyAlignment="1">
      <alignment horizontal="center" vertical="center" shrinkToFit="1"/>
    </xf>
    <xf numFmtId="0" fontId="83" fillId="10" borderId="0" xfId="2" applyFont="1" applyFill="1" applyAlignment="1">
      <alignment horizontal="center" vertical="center" shrinkToFit="1"/>
    </xf>
    <xf numFmtId="0" fontId="88" fillId="0" borderId="0" xfId="2" applyFont="1" applyAlignment="1">
      <alignment horizontal="center" vertical="center" shrinkToFit="1"/>
    </xf>
    <xf numFmtId="0" fontId="85" fillId="13" borderId="50" xfId="2" applyFont="1" applyFill="1" applyBorder="1" applyAlignment="1">
      <alignment horizontal="distributed" vertical="center" shrinkToFit="1"/>
    </xf>
    <xf numFmtId="0" fontId="85" fillId="13" borderId="7" xfId="2" applyFont="1" applyFill="1" applyBorder="1" applyAlignment="1">
      <alignment horizontal="distributed" vertical="center" shrinkToFit="1"/>
    </xf>
    <xf numFmtId="0" fontId="85" fillId="13" borderId="15" xfId="2" applyFont="1" applyFill="1" applyBorder="1" applyAlignment="1">
      <alignment horizontal="distributed" vertical="center" shrinkToFit="1"/>
    </xf>
    <xf numFmtId="0" fontId="85" fillId="0" borderId="0" xfId="2" applyFont="1" applyAlignment="1">
      <alignment horizontal="center" vertical="center" shrinkToFit="1"/>
    </xf>
    <xf numFmtId="0" fontId="85" fillId="14" borderId="50" xfId="2" applyFont="1" applyFill="1" applyBorder="1" applyAlignment="1">
      <alignment horizontal="distributed" vertical="center" shrinkToFit="1"/>
    </xf>
    <xf numFmtId="0" fontId="85" fillId="14" borderId="7" xfId="2" applyFont="1" applyFill="1" applyBorder="1" applyAlignment="1">
      <alignment horizontal="distributed" vertical="center" shrinkToFit="1"/>
    </xf>
    <xf numFmtId="0" fontId="85" fillId="14" borderId="15" xfId="2" applyFont="1" applyFill="1" applyBorder="1" applyAlignment="1">
      <alignment horizontal="distributed" vertical="center" shrinkToFit="1"/>
    </xf>
    <xf numFmtId="0" fontId="85" fillId="0" borderId="12" xfId="2" applyFont="1" applyBorder="1" applyAlignment="1">
      <alignment horizontal="center" vertical="center" shrinkToFit="1"/>
    </xf>
    <xf numFmtId="0" fontId="85" fillId="0" borderId="12" xfId="2" applyFont="1" applyBorder="1" applyAlignment="1">
      <alignment horizontal="distributed" vertical="center" shrinkToFit="1"/>
    </xf>
    <xf numFmtId="0" fontId="85" fillId="13" borderId="7" xfId="1" applyFont="1" applyFill="1" applyBorder="1" applyAlignment="1">
      <alignment horizontal="distributed" vertical="center" shrinkToFit="1"/>
    </xf>
    <xf numFmtId="0" fontId="85" fillId="13" borderId="15" xfId="1" applyFont="1" applyFill="1" applyBorder="1" applyAlignment="1">
      <alignment horizontal="distributed" vertical="center" shrinkToFit="1"/>
    </xf>
    <xf numFmtId="0" fontId="85" fillId="12" borderId="50" xfId="2" applyFont="1" applyFill="1" applyBorder="1" applyAlignment="1">
      <alignment horizontal="distributed" vertical="center" shrinkToFit="1"/>
    </xf>
    <xf numFmtId="0" fontId="85" fillId="12" borderId="7" xfId="2" applyFont="1" applyFill="1" applyBorder="1" applyAlignment="1">
      <alignment horizontal="distributed" vertical="center" shrinkToFit="1"/>
    </xf>
    <xf numFmtId="0" fontId="85" fillId="12" borderId="15" xfId="2" applyFont="1" applyFill="1" applyBorder="1" applyAlignment="1">
      <alignment horizontal="distributed" vertical="center" shrinkToFit="1"/>
    </xf>
    <xf numFmtId="0" fontId="85" fillId="0" borderId="12" xfId="1" applyFont="1" applyBorder="1" applyAlignment="1">
      <alignment horizontal="center" vertical="center"/>
    </xf>
    <xf numFmtId="0" fontId="3" fillId="0" borderId="12" xfId="1" applyBorder="1" applyAlignment="1">
      <alignment horizontal="center" vertical="center"/>
    </xf>
    <xf numFmtId="0" fontId="83" fillId="0" borderId="0" xfId="2" applyFont="1" applyAlignment="1">
      <alignment horizontal="center" vertical="center" shrinkToFit="1"/>
    </xf>
    <xf numFmtId="0" fontId="85" fillId="0" borderId="14" xfId="2" applyFont="1" applyBorder="1" applyAlignment="1">
      <alignment horizontal="center" vertical="center" shrinkToFit="1"/>
    </xf>
    <xf numFmtId="0" fontId="85" fillId="0" borderId="0" xfId="2" applyFont="1" applyAlignment="1">
      <alignment horizontal="left" vertical="center" shrinkToFit="1"/>
    </xf>
    <xf numFmtId="0" fontId="85" fillId="0" borderId="0" xfId="1" applyFont="1" applyAlignment="1">
      <alignment horizontal="center" vertical="center"/>
    </xf>
    <xf numFmtId="0" fontId="85" fillId="0" borderId="0" xfId="2" applyFont="1" applyAlignment="1">
      <alignment horizontal="right" vertical="center" shrinkToFit="1"/>
    </xf>
    <xf numFmtId="0" fontId="87" fillId="0" borderId="0" xfId="2" applyFont="1" applyAlignment="1">
      <alignment horizontal="distributed" vertical="center" shrinkToFit="1"/>
    </xf>
    <xf numFmtId="0" fontId="87" fillId="0" borderId="0" xfId="2" applyFont="1" applyAlignment="1">
      <alignment horizontal="center" vertical="center" shrinkToFit="1"/>
    </xf>
    <xf numFmtId="0" fontId="128" fillId="16" borderId="97" xfId="2" applyFont="1" applyFill="1" applyBorder="1" applyAlignment="1">
      <alignment horizontal="center" vertical="center" shrinkToFit="1"/>
    </xf>
    <xf numFmtId="0" fontId="96" fillId="0" borderId="0" xfId="2" applyFont="1" applyAlignment="1">
      <alignment horizontal="center" vertical="center"/>
    </xf>
    <xf numFmtId="0" fontId="85" fillId="10" borderId="0" xfId="2" applyFont="1" applyFill="1" applyAlignment="1">
      <alignment horizontal="distributed" vertical="center" shrinkToFit="1"/>
    </xf>
    <xf numFmtId="0" fontId="97" fillId="0" borderId="0" xfId="2" applyFont="1" applyAlignment="1">
      <alignment horizontal="left" vertical="center" wrapText="1"/>
    </xf>
    <xf numFmtId="0" fontId="97" fillId="0" borderId="0" xfId="2" applyFont="1" applyAlignment="1">
      <alignment horizontal="left" vertical="center"/>
    </xf>
    <xf numFmtId="0" fontId="99" fillId="0" borderId="0" xfId="2" applyFont="1" applyAlignment="1">
      <alignment horizontal="center" vertical="center" wrapText="1"/>
    </xf>
    <xf numFmtId="0" fontId="85" fillId="16" borderId="50" xfId="2" applyFont="1" applyFill="1" applyBorder="1" applyAlignment="1">
      <alignment horizontal="distributed" vertical="center" shrinkToFit="1"/>
    </xf>
    <xf numFmtId="0" fontId="85" fillId="16" borderId="7" xfId="2" applyFont="1" applyFill="1" applyBorder="1" applyAlignment="1">
      <alignment horizontal="distributed" vertical="center" shrinkToFit="1"/>
    </xf>
    <xf numFmtId="0" fontId="85" fillId="16" borderId="15" xfId="2" applyFont="1" applyFill="1" applyBorder="1" applyAlignment="1">
      <alignment horizontal="distributed" vertical="center" shrinkToFit="1"/>
    </xf>
    <xf numFmtId="0" fontId="88" fillId="10" borderId="0" xfId="2" applyFont="1" applyFill="1" applyAlignment="1">
      <alignment horizontal="distributed" vertical="center"/>
    </xf>
    <xf numFmtId="0" fontId="88" fillId="10" borderId="0" xfId="2" applyFont="1" applyFill="1" applyAlignment="1">
      <alignment horizontal="center" vertical="center" shrinkToFit="1"/>
    </xf>
    <xf numFmtId="0" fontId="85" fillId="12" borderId="40" xfId="2" applyFont="1" applyFill="1" applyBorder="1" applyAlignment="1">
      <alignment horizontal="distributed" vertical="center" shrinkToFit="1"/>
    </xf>
    <xf numFmtId="0" fontId="92" fillId="0" borderId="0" xfId="2" applyFont="1" applyAlignment="1">
      <alignment horizontal="distributed" vertical="center" shrinkToFit="1"/>
    </xf>
    <xf numFmtId="0" fontId="92" fillId="0" borderId="0" xfId="1" applyFont="1" applyAlignment="1">
      <alignment horizontal="distributed" vertical="center" shrinkToFit="1"/>
    </xf>
    <xf numFmtId="0" fontId="92" fillId="0" borderId="0" xfId="2" applyFont="1" applyAlignment="1">
      <alignment horizontal="center" vertical="center" shrinkToFit="1"/>
    </xf>
    <xf numFmtId="0" fontId="85" fillId="0" borderId="0" xfId="1" applyFont="1" applyAlignment="1">
      <alignment horizontal="distributed" vertical="center" shrinkToFit="1"/>
    </xf>
    <xf numFmtId="0" fontId="83" fillId="12" borderId="50" xfId="2" applyFont="1" applyFill="1" applyBorder="1" applyAlignment="1">
      <alignment horizontal="distributed" vertical="center" shrinkToFit="1"/>
    </xf>
    <xf numFmtId="0" fontId="83" fillId="12" borderId="7" xfId="2" applyFont="1" applyFill="1" applyBorder="1" applyAlignment="1">
      <alignment horizontal="distributed" vertical="center" shrinkToFit="1"/>
    </xf>
    <xf numFmtId="0" fontId="83" fillId="12" borderId="15" xfId="2" applyFont="1" applyFill="1" applyBorder="1" applyAlignment="1">
      <alignment horizontal="distributed" vertical="center" shrinkToFit="1"/>
    </xf>
    <xf numFmtId="0" fontId="117" fillId="0" borderId="4" xfId="2" applyFont="1" applyBorder="1" applyAlignment="1">
      <alignment horizontal="left" vertical="center" shrinkToFit="1"/>
    </xf>
    <xf numFmtId="0" fontId="119" fillId="0" borderId="4" xfId="2" applyFont="1" applyBorder="1" applyAlignment="1">
      <alignment horizontal="left" vertical="center" shrinkToFit="1"/>
    </xf>
    <xf numFmtId="0" fontId="83" fillId="0" borderId="14" xfId="2" applyFont="1" applyBorder="1" applyAlignment="1">
      <alignment horizontal="center" vertical="center" shrinkToFit="1"/>
    </xf>
    <xf numFmtId="0" fontId="111" fillId="0" borderId="0" xfId="0" applyFont="1" applyAlignment="1">
      <alignment horizontal="right" vertical="top" wrapText="1"/>
    </xf>
    <xf numFmtId="0" fontId="112" fillId="0" borderId="0" xfId="0" applyFont="1" applyAlignment="1">
      <alignment horizontal="center" vertical="top"/>
    </xf>
    <xf numFmtId="0" fontId="15" fillId="0" borderId="0" xfId="0" applyFont="1" applyAlignment="1">
      <alignment horizontal="left" vertical="top" wrapText="1"/>
    </xf>
    <xf numFmtId="0" fontId="116" fillId="0" borderId="76" xfId="1" applyFont="1" applyBorder="1" applyAlignment="1">
      <alignment horizontal="center" vertical="center"/>
    </xf>
    <xf numFmtId="0" fontId="116" fillId="0" borderId="75" xfId="1" applyFont="1" applyBorder="1" applyAlignment="1">
      <alignment horizontal="center" vertical="center"/>
    </xf>
    <xf numFmtId="0" fontId="116" fillId="0" borderId="41" xfId="1" applyFont="1" applyBorder="1" applyAlignment="1">
      <alignment horizontal="center" vertical="center"/>
    </xf>
    <xf numFmtId="0" fontId="116" fillId="0" borderId="76" xfId="1" applyFont="1" applyBorder="1" applyAlignment="1">
      <alignment horizontal="left" vertical="center"/>
    </xf>
    <xf numFmtId="0" fontId="116" fillId="0" borderId="75" xfId="1" applyFont="1" applyBorder="1" applyAlignment="1">
      <alignment horizontal="left" vertical="center"/>
    </xf>
    <xf numFmtId="0" fontId="116" fillId="0" borderId="41" xfId="1" applyFont="1" applyBorder="1" applyAlignment="1">
      <alignment horizontal="left" vertical="center"/>
    </xf>
    <xf numFmtId="0" fontId="116" fillId="0" borderId="76" xfId="1" applyFont="1" applyBorder="1" applyAlignment="1">
      <alignment horizontal="left" vertical="center" wrapText="1"/>
    </xf>
    <xf numFmtId="0" fontId="116" fillId="0" borderId="75" xfId="1" applyFont="1" applyBorder="1" applyAlignment="1">
      <alignment horizontal="left" vertical="center" wrapText="1"/>
    </xf>
    <xf numFmtId="0" fontId="116" fillId="0" borderId="41" xfId="1" applyFont="1" applyBorder="1" applyAlignment="1">
      <alignment horizontal="left" vertical="center" wrapText="1"/>
    </xf>
    <xf numFmtId="0" fontId="15" fillId="0" borderId="76" xfId="1" applyFont="1" applyBorder="1" applyAlignment="1">
      <alignment horizontal="center" vertical="center"/>
    </xf>
    <xf numFmtId="0" fontId="15" fillId="0" borderId="41" xfId="1" applyFont="1" applyBorder="1" applyAlignment="1">
      <alignment horizontal="center" vertical="center"/>
    </xf>
    <xf numFmtId="0" fontId="15" fillId="0" borderId="76" xfId="0" applyFont="1" applyBorder="1" applyAlignment="1">
      <alignment horizontal="left" vertical="center"/>
    </xf>
    <xf numFmtId="0" fontId="15" fillId="0" borderId="75" xfId="0" applyFont="1" applyBorder="1" applyAlignment="1">
      <alignment horizontal="left" vertical="center"/>
    </xf>
    <xf numFmtId="0" fontId="15" fillId="0" borderId="41" xfId="0" applyFont="1" applyBorder="1" applyAlignment="1">
      <alignment horizontal="left" vertical="center"/>
    </xf>
    <xf numFmtId="0" fontId="15" fillId="0" borderId="76" xfId="0" applyFont="1" applyBorder="1" applyAlignment="1">
      <alignment horizontal="center" vertical="center"/>
    </xf>
    <xf numFmtId="0" fontId="15" fillId="0" borderId="75" xfId="0" applyFont="1" applyBorder="1" applyAlignment="1">
      <alignment horizontal="center" vertical="center"/>
    </xf>
    <xf numFmtId="0" fontId="15" fillId="0" borderId="41" xfId="0" applyFont="1" applyBorder="1" applyAlignment="1">
      <alignment horizontal="center" vertical="center"/>
    </xf>
    <xf numFmtId="0" fontId="116" fillId="0" borderId="76" xfId="0" applyFont="1" applyBorder="1" applyAlignment="1">
      <alignment horizontal="center" vertical="center"/>
    </xf>
    <xf numFmtId="0" fontId="116" fillId="0" borderId="75" xfId="0" applyFont="1" applyBorder="1" applyAlignment="1">
      <alignment horizontal="center" vertical="center"/>
    </xf>
    <xf numFmtId="0" fontId="116" fillId="0" borderId="41" xfId="0" applyFont="1" applyBorder="1" applyAlignment="1">
      <alignment horizontal="center" vertical="center"/>
    </xf>
    <xf numFmtId="0" fontId="15" fillId="0" borderId="75" xfId="1" applyFont="1" applyBorder="1" applyAlignment="1">
      <alignment horizontal="center" vertical="center"/>
    </xf>
    <xf numFmtId="0" fontId="16" fillId="0" borderId="0" xfId="0" applyFont="1" applyAlignment="1">
      <alignment horizontal="left" vertical="top" shrinkToFit="1"/>
    </xf>
    <xf numFmtId="0" fontId="49" fillId="5" borderId="9" xfId="0" applyFont="1" applyFill="1" applyBorder="1" applyAlignment="1" applyProtection="1">
      <alignment horizontal="center" vertical="center"/>
      <protection locked="0"/>
    </xf>
    <xf numFmtId="0" fontId="49" fillId="5" borderId="7" xfId="0" applyFont="1" applyFill="1" applyBorder="1" applyAlignment="1" applyProtection="1">
      <alignment horizontal="center" vertical="center"/>
      <protection locked="0"/>
    </xf>
    <xf numFmtId="0" fontId="122" fillId="0" borderId="50" xfId="0" applyFont="1" applyBorder="1" applyAlignment="1">
      <alignment horizontal="center" vertical="center" wrapText="1"/>
    </xf>
    <xf numFmtId="0" fontId="122" fillId="0" borderId="7" xfId="0" applyFont="1" applyBorder="1" applyAlignment="1">
      <alignment horizontal="center" vertical="center" wrapText="1"/>
    </xf>
    <xf numFmtId="0" fontId="122" fillId="0" borderId="15" xfId="0" applyFont="1" applyBorder="1" applyAlignment="1">
      <alignment horizontal="center" vertical="center" wrapText="1"/>
    </xf>
    <xf numFmtId="0" fontId="23" fillId="0" borderId="0" xfId="0" applyFont="1" applyAlignment="1">
      <alignment horizontal="center" vertical="top" textRotation="255" wrapText="1"/>
    </xf>
    <xf numFmtId="0" fontId="64" fillId="0" borderId="0" xfId="0" applyFont="1" applyAlignment="1">
      <alignment horizontal="left" vertical="top" wrapText="1"/>
    </xf>
    <xf numFmtId="0" fontId="64" fillId="0" borderId="0" xfId="0" applyFont="1" applyAlignment="1">
      <alignment horizontal="left" vertical="center" wrapText="1"/>
    </xf>
    <xf numFmtId="0" fontId="16" fillId="0" borderId="0" xfId="0" applyFont="1" applyAlignment="1">
      <alignment horizontal="right" vertical="center"/>
    </xf>
    <xf numFmtId="0" fontId="17" fillId="0" borderId="59" xfId="0" applyFont="1" applyBorder="1" applyAlignment="1">
      <alignment horizontal="right"/>
    </xf>
    <xf numFmtId="0" fontId="17" fillId="0" borderId="60" xfId="0" applyFont="1" applyBorder="1" applyAlignment="1">
      <alignment horizontal="right"/>
    </xf>
    <xf numFmtId="0" fontId="17" fillId="0" borderId="61" xfId="0" applyFont="1" applyBorder="1" applyAlignment="1">
      <alignment horizontal="right"/>
    </xf>
    <xf numFmtId="0" fontId="10" fillId="0" borderId="41" xfId="0" applyFont="1" applyBorder="1" applyAlignment="1">
      <alignment horizontal="center" vertical="center"/>
    </xf>
    <xf numFmtId="0" fontId="55" fillId="4" borderId="38" xfId="0" applyFont="1" applyFill="1" applyBorder="1" applyAlignment="1">
      <alignment horizontal="center" vertical="center"/>
    </xf>
    <xf numFmtId="0" fontId="55" fillId="4" borderId="45" xfId="0" applyFont="1" applyFill="1" applyBorder="1" applyAlignment="1">
      <alignment horizontal="center" vertical="center"/>
    </xf>
    <xf numFmtId="0" fontId="10" fillId="5" borderId="40" xfId="0" applyFont="1" applyFill="1" applyBorder="1" applyAlignment="1" applyProtection="1">
      <alignment horizontal="center" vertical="center"/>
      <protection locked="0"/>
    </xf>
    <xf numFmtId="0" fontId="21" fillId="0" borderId="0" xfId="0" applyFont="1" applyAlignment="1">
      <alignment horizontal="center" vertical="center"/>
    </xf>
    <xf numFmtId="0" fontId="49" fillId="0" borderId="7" xfId="0" applyFont="1" applyBorder="1" applyAlignment="1" applyProtection="1">
      <alignment horizontal="center" vertical="center"/>
      <protection locked="0"/>
    </xf>
    <xf numFmtId="0" fontId="10" fillId="5" borderId="41" xfId="0" applyFont="1" applyFill="1" applyBorder="1" applyAlignment="1" applyProtection="1">
      <alignment horizontal="center" vertical="center"/>
      <protection locked="0"/>
    </xf>
    <xf numFmtId="0" fontId="47" fillId="0" borderId="7" xfId="0" applyFont="1" applyBorder="1" applyAlignment="1">
      <alignment horizontal="left" vertical="center" wrapText="1"/>
    </xf>
    <xf numFmtId="0" fontId="47" fillId="0" borderId="8" xfId="0" applyFont="1" applyBorder="1" applyAlignment="1">
      <alignment horizontal="left" vertical="center" wrapText="1"/>
    </xf>
    <xf numFmtId="0" fontId="43" fillId="6" borderId="36" xfId="0" applyFont="1" applyFill="1" applyBorder="1" applyAlignment="1">
      <alignment horizontal="center" vertical="center"/>
    </xf>
    <xf numFmtId="0" fontId="43" fillId="6" borderId="42" xfId="0" applyFont="1" applyFill="1" applyBorder="1" applyAlignment="1">
      <alignment horizontal="center" vertical="center"/>
    </xf>
    <xf numFmtId="0" fontId="47" fillId="0" borderId="19" xfId="0" applyFont="1" applyBorder="1" applyAlignment="1">
      <alignment horizontal="right"/>
    </xf>
    <xf numFmtId="0" fontId="45" fillId="0" borderId="7" xfId="0" applyFont="1" applyBorder="1" applyAlignment="1">
      <alignment horizontal="right" vertical="center"/>
    </xf>
    <xf numFmtId="0" fontId="43" fillId="0" borderId="2" xfId="0" applyFont="1" applyBorder="1" applyAlignment="1">
      <alignment horizontal="center" vertical="center"/>
    </xf>
    <xf numFmtId="0" fontId="43" fillId="0" borderId="0" xfId="0" applyFont="1" applyAlignment="1">
      <alignment horizontal="center" vertical="center"/>
    </xf>
    <xf numFmtId="0" fontId="43" fillId="0" borderId="17" xfId="0" applyFont="1" applyBorder="1" applyAlignment="1">
      <alignment horizontal="center" vertical="center"/>
    </xf>
    <xf numFmtId="0" fontId="43" fillId="0" borderId="13" xfId="0" applyFont="1" applyBorder="1" applyAlignment="1">
      <alignment horizontal="center" vertical="center"/>
    </xf>
    <xf numFmtId="0" fontId="43" fillId="0" borderId="14" xfId="0" applyFont="1" applyBorder="1" applyAlignment="1">
      <alignment horizontal="center" vertical="center"/>
    </xf>
    <xf numFmtId="0" fontId="43" fillId="0" borderId="18" xfId="0" applyFont="1" applyBorder="1" applyAlignment="1">
      <alignment horizontal="center" vertical="center"/>
    </xf>
    <xf numFmtId="0" fontId="53" fillId="0" borderId="22" xfId="0" applyFont="1" applyBorder="1" applyAlignment="1">
      <alignment horizontal="right"/>
    </xf>
    <xf numFmtId="0" fontId="53" fillId="0" borderId="23" xfId="0" applyFont="1" applyBorder="1" applyAlignment="1">
      <alignment horizontal="right"/>
    </xf>
    <xf numFmtId="0" fontId="58" fillId="5" borderId="97" xfId="0" applyFont="1" applyFill="1" applyBorder="1" applyAlignment="1" applyProtection="1">
      <alignment horizontal="center"/>
      <protection locked="0"/>
    </xf>
    <xf numFmtId="0" fontId="53" fillId="0" borderId="23" xfId="0" applyFont="1" applyBorder="1" applyAlignment="1">
      <alignment horizontal="left"/>
    </xf>
    <xf numFmtId="0" fontId="53" fillId="0" borderId="24" xfId="0" applyFont="1" applyBorder="1" applyAlignment="1">
      <alignment horizontal="left"/>
    </xf>
    <xf numFmtId="0" fontId="43" fillId="0" borderId="51" xfId="0" applyFont="1" applyBorder="1" applyAlignment="1">
      <alignment horizontal="center" vertical="center"/>
    </xf>
    <xf numFmtId="0" fontId="43" fillId="0" borderId="1" xfId="0" applyFont="1" applyBorder="1" applyAlignment="1">
      <alignment horizontal="center" vertical="center"/>
    </xf>
    <xf numFmtId="0" fontId="43" fillId="0" borderId="69" xfId="0" applyFont="1" applyBorder="1" applyAlignment="1">
      <alignment horizontal="center" vertical="center"/>
    </xf>
    <xf numFmtId="0" fontId="43" fillId="0" borderId="6" xfId="0" applyFont="1" applyBorder="1" applyAlignment="1">
      <alignment horizontal="center" vertical="center"/>
    </xf>
    <xf numFmtId="0" fontId="43" fillId="0" borderId="7" xfId="0" applyFont="1" applyBorder="1" applyAlignment="1">
      <alignment horizontal="center" vertical="center"/>
    </xf>
    <xf numFmtId="0" fontId="43" fillId="0" borderId="15" xfId="0" applyFont="1" applyBorder="1" applyAlignment="1">
      <alignment horizontal="center" vertical="center"/>
    </xf>
    <xf numFmtId="0" fontId="43" fillId="0" borderId="11" xfId="0" applyFont="1" applyBorder="1" applyAlignment="1">
      <alignment horizontal="center" vertical="center"/>
    </xf>
    <xf numFmtId="0" fontId="43" fillId="0" borderId="12" xfId="0" applyFont="1" applyBorder="1" applyAlignment="1">
      <alignment horizontal="center" vertical="center"/>
    </xf>
    <xf numFmtId="0" fontId="43" fillId="0" borderId="16" xfId="0" applyFont="1" applyBorder="1" applyAlignment="1">
      <alignment horizontal="center" vertical="center"/>
    </xf>
    <xf numFmtId="0" fontId="10" fillId="0" borderId="44" xfId="0" applyFont="1" applyBorder="1" applyAlignment="1">
      <alignment horizontal="center" vertical="center"/>
    </xf>
    <xf numFmtId="0" fontId="10" fillId="5" borderId="47" xfId="0" applyFont="1" applyFill="1" applyBorder="1" applyAlignment="1" applyProtection="1">
      <alignment horizontal="center" vertical="center"/>
      <protection locked="0"/>
    </xf>
    <xf numFmtId="0" fontId="10" fillId="5" borderId="49" xfId="0" applyFont="1" applyFill="1" applyBorder="1" applyAlignment="1" applyProtection="1">
      <alignment horizontal="center" vertical="center"/>
      <protection locked="0"/>
    </xf>
    <xf numFmtId="0" fontId="57" fillId="0" borderId="19" xfId="0" applyFont="1" applyBorder="1" applyAlignment="1">
      <alignment horizontal="left"/>
    </xf>
    <xf numFmtId="0" fontId="10" fillId="5" borderId="18" xfId="0" applyFont="1" applyFill="1" applyBorder="1" applyAlignment="1" applyProtection="1">
      <alignment horizontal="center" vertical="center"/>
      <protection locked="0"/>
    </xf>
    <xf numFmtId="0" fontId="10" fillId="5" borderId="15" xfId="0" applyFont="1" applyFill="1" applyBorder="1" applyAlignment="1" applyProtection="1">
      <alignment horizontal="center" vertical="center"/>
      <protection locked="0"/>
    </xf>
    <xf numFmtId="0" fontId="46" fillId="0" borderId="3" xfId="0" applyFont="1" applyBorder="1" applyAlignment="1">
      <alignment horizontal="right" vertical="center"/>
    </xf>
    <xf numFmtId="0" fontId="46" fillId="0" borderId="4" xfId="0" applyFont="1" applyBorder="1" applyAlignment="1">
      <alignment horizontal="right" vertical="center"/>
    </xf>
    <xf numFmtId="0" fontId="46" fillId="0" borderId="26" xfId="0" applyFont="1" applyBorder="1" applyAlignment="1">
      <alignment horizontal="right" vertical="center"/>
    </xf>
    <xf numFmtId="49" fontId="49" fillId="0" borderId="20" xfId="0" applyNumberFormat="1" applyFont="1" applyBorder="1" applyAlignment="1" applyProtection="1">
      <alignment horizontal="center" vertical="center"/>
      <protection locked="0"/>
    </xf>
    <xf numFmtId="49" fontId="49" fillId="0" borderId="14" xfId="0" applyNumberFormat="1" applyFont="1" applyBorder="1" applyAlignment="1" applyProtection="1">
      <alignment horizontal="center" vertical="center"/>
      <protection locked="0"/>
    </xf>
    <xf numFmtId="0" fontId="43" fillId="0" borderId="8" xfId="0" applyFont="1" applyBorder="1" applyAlignment="1">
      <alignment horizontal="center" vertical="center"/>
    </xf>
    <xf numFmtId="0" fontId="43" fillId="0" borderId="50" xfId="0" applyFont="1" applyBorder="1" applyAlignment="1">
      <alignment horizontal="center" vertical="center"/>
    </xf>
    <xf numFmtId="0" fontId="55" fillId="4" borderId="46" xfId="0" applyFont="1" applyFill="1" applyBorder="1" applyAlignment="1">
      <alignment horizontal="center" vertical="center"/>
    </xf>
    <xf numFmtId="0" fontId="55" fillId="4" borderId="48" xfId="0" applyFont="1" applyFill="1" applyBorder="1" applyAlignment="1">
      <alignment horizontal="center" vertical="center"/>
    </xf>
    <xf numFmtId="0" fontId="43" fillId="0" borderId="11" xfId="0" applyFont="1" applyBorder="1" applyAlignment="1">
      <alignment horizontal="center" vertical="center" shrinkToFit="1"/>
    </xf>
    <xf numFmtId="0" fontId="43" fillId="0" borderId="12" xfId="0" applyFont="1" applyBorder="1" applyAlignment="1">
      <alignment horizontal="center" vertical="center" shrinkToFit="1"/>
    </xf>
    <xf numFmtId="0" fontId="43" fillId="0" borderId="16" xfId="0" applyFont="1" applyBorder="1" applyAlignment="1">
      <alignment horizontal="center" vertical="center" shrinkToFit="1"/>
    </xf>
    <xf numFmtId="0" fontId="43" fillId="0" borderId="13" xfId="0" applyFont="1" applyBorder="1" applyAlignment="1">
      <alignment horizontal="center" vertical="center" shrinkToFit="1"/>
    </xf>
    <xf numFmtId="0" fontId="43" fillId="0" borderId="14" xfId="0" applyFont="1" applyBorder="1" applyAlignment="1">
      <alignment horizontal="center" vertical="center" shrinkToFit="1"/>
    </xf>
    <xf numFmtId="0" fontId="43" fillId="0" borderId="18" xfId="0" applyFont="1" applyBorder="1" applyAlignment="1">
      <alignment horizontal="center" vertical="center" shrinkToFit="1"/>
    </xf>
    <xf numFmtId="49" fontId="49" fillId="0" borderId="5" xfId="0" applyNumberFormat="1" applyFont="1" applyBorder="1" applyAlignment="1" applyProtection="1">
      <alignment horizontal="center" vertical="center"/>
      <protection locked="0"/>
    </xf>
    <xf numFmtId="0" fontId="49" fillId="5" borderId="50" xfId="0" applyFont="1" applyFill="1" applyBorder="1" applyAlignment="1" applyProtection="1">
      <alignment horizontal="center" vertical="center"/>
      <protection locked="0"/>
    </xf>
    <xf numFmtId="0" fontId="49" fillId="5" borderId="15" xfId="0" applyFont="1" applyFill="1" applyBorder="1" applyAlignment="1" applyProtection="1">
      <alignment horizontal="center" vertical="center"/>
      <protection locked="0"/>
    </xf>
    <xf numFmtId="0" fontId="49" fillId="5" borderId="14" xfId="0" applyFont="1" applyFill="1" applyBorder="1" applyAlignment="1" applyProtection="1">
      <alignment horizontal="center" vertical="center" wrapText="1"/>
      <protection locked="0"/>
    </xf>
    <xf numFmtId="0" fontId="49" fillId="5" borderId="71" xfId="0" applyFont="1" applyFill="1" applyBorder="1" applyAlignment="1" applyProtection="1">
      <alignment horizontal="center" vertical="center" wrapText="1"/>
      <protection locked="0"/>
    </xf>
    <xf numFmtId="0" fontId="50" fillId="0" borderId="72" xfId="0" applyFont="1" applyBorder="1" applyAlignment="1" applyProtection="1">
      <alignment horizontal="left" vertical="top" wrapText="1"/>
      <protection locked="0"/>
    </xf>
    <xf numFmtId="0" fontId="50" fillId="0" borderId="14" xfId="0" applyFont="1" applyBorder="1" applyAlignment="1" applyProtection="1">
      <alignment horizontal="left" vertical="top" wrapText="1"/>
      <protection locked="0"/>
    </xf>
    <xf numFmtId="0" fontId="50" fillId="0" borderId="54" xfId="0" applyFont="1" applyBorder="1" applyAlignment="1" applyProtection="1">
      <alignment horizontal="left" vertical="top" wrapText="1"/>
      <protection locked="0"/>
    </xf>
    <xf numFmtId="0" fontId="43" fillId="6" borderId="43" xfId="0" applyFont="1" applyFill="1" applyBorder="1" applyAlignment="1">
      <alignment horizontal="center" vertical="center"/>
    </xf>
    <xf numFmtId="0" fontId="54" fillId="6" borderId="35" xfId="0" applyFont="1" applyFill="1" applyBorder="1" applyAlignment="1">
      <alignment horizontal="center" vertical="center" wrapText="1"/>
    </xf>
    <xf numFmtId="0" fontId="54" fillId="6" borderId="43" xfId="0" applyFont="1" applyFill="1" applyBorder="1" applyAlignment="1">
      <alignment horizontal="center" vertical="center" wrapText="1"/>
    </xf>
    <xf numFmtId="0" fontId="49" fillId="5" borderId="0" xfId="0" applyFont="1" applyFill="1" applyAlignment="1" applyProtection="1">
      <alignment horizontal="center" vertical="center" wrapText="1"/>
      <protection locked="0"/>
    </xf>
    <xf numFmtId="0" fontId="43" fillId="0" borderId="62" xfId="0" applyFont="1" applyBorder="1" applyAlignment="1">
      <alignment horizontal="center" vertical="center"/>
    </xf>
    <xf numFmtId="0" fontId="43" fillId="0" borderId="53" xfId="0" applyFont="1" applyBorder="1" applyAlignment="1">
      <alignment horizontal="center" vertical="center"/>
    </xf>
    <xf numFmtId="0" fontId="47" fillId="0" borderId="39" xfId="0" applyFont="1" applyBorder="1" applyAlignment="1">
      <alignment horizontal="left" vertical="center"/>
    </xf>
    <xf numFmtId="0" fontId="47" fillId="0" borderId="73" xfId="0" applyFont="1" applyBorder="1" applyAlignment="1">
      <alignment horizontal="left" vertical="center"/>
    </xf>
    <xf numFmtId="0" fontId="49" fillId="0" borderId="3" xfId="0" applyFont="1" applyBorder="1" applyAlignment="1" applyProtection="1">
      <alignment horizontal="left" vertical="top" wrapText="1"/>
      <protection locked="0"/>
    </xf>
    <xf numFmtId="0" fontId="49" fillId="0" borderId="4" xfId="0" applyFont="1" applyBorder="1" applyAlignment="1" applyProtection="1">
      <alignment horizontal="left" vertical="top" wrapText="1"/>
      <protection locked="0"/>
    </xf>
    <xf numFmtId="0" fontId="49" fillId="0" borderId="26" xfId="0" applyFont="1" applyBorder="1" applyAlignment="1" applyProtection="1">
      <alignment horizontal="left" vertical="top" wrapText="1"/>
      <protection locked="0"/>
    </xf>
    <xf numFmtId="0" fontId="55" fillId="4" borderId="37" xfId="0" applyFont="1" applyFill="1" applyBorder="1" applyAlignment="1">
      <alignment horizontal="center" vertical="center"/>
    </xf>
    <xf numFmtId="0" fontId="55" fillId="4" borderId="44" xfId="0" applyFont="1" applyFill="1" applyBorder="1" applyAlignment="1">
      <alignment horizontal="center" vertical="center"/>
    </xf>
    <xf numFmtId="0" fontId="49" fillId="0" borderId="9" xfId="0" applyFont="1" applyBorder="1" applyAlignment="1" applyProtection="1">
      <alignment horizontal="center" vertical="center"/>
      <protection locked="0"/>
    </xf>
    <xf numFmtId="0" fontId="49" fillId="0" borderId="70" xfId="0" applyFont="1" applyBorder="1" applyAlignment="1" applyProtection="1">
      <alignment horizontal="center" vertical="center"/>
      <protection locked="0"/>
    </xf>
    <xf numFmtId="49" fontId="49" fillId="0" borderId="12" xfId="0" applyNumberFormat="1" applyFont="1" applyBorder="1" applyAlignment="1" applyProtection="1">
      <alignment horizontal="center" vertical="center"/>
      <protection locked="0"/>
    </xf>
    <xf numFmtId="0" fontId="60" fillId="0" borderId="50" xfId="0" applyFont="1" applyBorder="1" applyAlignment="1">
      <alignment horizontal="center" vertical="center"/>
    </xf>
    <xf numFmtId="0" fontId="60" fillId="0" borderId="7" xfId="0" applyFont="1" applyBorder="1" applyAlignment="1">
      <alignment horizontal="center" vertical="center"/>
    </xf>
    <xf numFmtId="0" fontId="9" fillId="0" borderId="22" xfId="0" applyFont="1" applyBorder="1" applyAlignment="1">
      <alignment horizontal="center" vertical="center"/>
    </xf>
    <xf numFmtId="0" fontId="9" fillId="0" borderId="23" xfId="0" applyFont="1" applyBorder="1" applyAlignment="1">
      <alignment horizontal="center" vertical="center"/>
    </xf>
    <xf numFmtId="0" fontId="9" fillId="0" borderId="24" xfId="0" applyFont="1" applyBorder="1" applyAlignment="1">
      <alignment horizontal="center" vertical="center"/>
    </xf>
    <xf numFmtId="0" fontId="19" fillId="0" borderId="0" xfId="0" applyFont="1" applyAlignment="1">
      <alignment horizontal="left" vertical="top"/>
    </xf>
    <xf numFmtId="0" fontId="19" fillId="0" borderId="25" xfId="0" applyFont="1" applyBorder="1" applyAlignment="1">
      <alignment horizontal="left" vertical="top"/>
    </xf>
    <xf numFmtId="0" fontId="49" fillId="0" borderId="55" xfId="0" applyFont="1" applyBorder="1" applyAlignment="1" applyProtection="1">
      <alignment horizontal="left" vertical="center" wrapText="1"/>
      <protection locked="0"/>
    </xf>
    <xf numFmtId="0" fontId="49" fillId="0" borderId="0" xfId="0" applyFont="1" applyAlignment="1" applyProtection="1">
      <alignment horizontal="left" vertical="center" wrapText="1"/>
      <protection locked="0"/>
    </xf>
    <xf numFmtId="0" fontId="49" fillId="0" borderId="25" xfId="0" applyFont="1" applyBorder="1" applyAlignment="1" applyProtection="1">
      <alignment horizontal="left" vertical="center" wrapText="1"/>
      <protection locked="0"/>
    </xf>
    <xf numFmtId="0" fontId="49" fillId="0" borderId="53" xfId="0" applyFont="1" applyBorder="1" applyAlignment="1" applyProtection="1">
      <alignment horizontal="left" vertical="center" wrapText="1"/>
      <protection locked="0"/>
    </xf>
    <xf numFmtId="0" fontId="49" fillId="0" borderId="14" xfId="0" applyFont="1" applyBorder="1" applyAlignment="1" applyProtection="1">
      <alignment horizontal="left" vertical="center" wrapText="1"/>
      <protection locked="0"/>
    </xf>
    <xf numFmtId="0" fontId="49" fillId="0" borderId="54" xfId="0" applyFont="1" applyBorder="1" applyAlignment="1" applyProtection="1">
      <alignment horizontal="left" vertical="center" wrapText="1"/>
      <protection locked="0"/>
    </xf>
    <xf numFmtId="0" fontId="49" fillId="5" borderId="96" xfId="0" applyFont="1" applyFill="1" applyBorder="1" applyAlignment="1" applyProtection="1">
      <alignment horizontal="left" vertical="center" wrapText="1"/>
      <protection locked="0"/>
    </xf>
    <xf numFmtId="0" fontId="49" fillId="5" borderId="19" xfId="0" applyFont="1" applyFill="1" applyBorder="1" applyAlignment="1" applyProtection="1">
      <alignment horizontal="left" vertical="center" wrapText="1"/>
      <protection locked="0"/>
    </xf>
    <xf numFmtId="0" fontId="49" fillId="5" borderId="87" xfId="0" applyFont="1" applyFill="1" applyBorder="1" applyAlignment="1" applyProtection="1">
      <alignment horizontal="left" vertical="center" wrapText="1"/>
      <protection locked="0"/>
    </xf>
    <xf numFmtId="0" fontId="52" fillId="0" borderId="67" xfId="0" applyFont="1" applyBorder="1" applyAlignment="1" applyProtection="1">
      <alignment horizontal="center" vertical="center"/>
      <protection locked="0"/>
    </xf>
    <xf numFmtId="0" fontId="52" fillId="0" borderId="1" xfId="0" applyFont="1" applyBorder="1" applyAlignment="1" applyProtection="1">
      <alignment horizontal="center" vertical="center"/>
      <protection locked="0"/>
    </xf>
    <xf numFmtId="0" fontId="52" fillId="0" borderId="52" xfId="0" applyFont="1" applyBorder="1" applyAlignment="1" applyProtection="1">
      <alignment horizontal="center" vertical="center"/>
      <protection locked="0"/>
    </xf>
    <xf numFmtId="0" fontId="51" fillId="0" borderId="66" xfId="0" applyFont="1" applyBorder="1" applyAlignment="1" applyProtection="1">
      <alignment horizontal="center" vertical="center"/>
      <protection locked="0"/>
    </xf>
    <xf numFmtId="0" fontId="51" fillId="0" borderId="5" xfId="0" applyFont="1" applyBorder="1" applyAlignment="1" applyProtection="1">
      <alignment horizontal="center" vertical="center"/>
      <protection locked="0"/>
    </xf>
    <xf numFmtId="0" fontId="51" fillId="0" borderId="21" xfId="0" applyFont="1" applyBorder="1" applyAlignment="1" applyProtection="1">
      <alignment horizontal="center" vertical="center"/>
      <protection locked="0"/>
    </xf>
    <xf numFmtId="0" fontId="46" fillId="0" borderId="65" xfId="0" applyFont="1" applyBorder="1" applyAlignment="1">
      <alignment horizontal="center" vertical="center"/>
    </xf>
    <xf numFmtId="0" fontId="46" fillId="0" borderId="20" xfId="0" applyFont="1" applyBorder="1" applyAlignment="1">
      <alignment horizontal="center" vertical="center"/>
    </xf>
    <xf numFmtId="0" fontId="46" fillId="0" borderId="63" xfId="0" applyFont="1" applyBorder="1" applyAlignment="1">
      <alignment horizontal="center" vertical="center"/>
    </xf>
    <xf numFmtId="0" fontId="46" fillId="0" borderId="53" xfId="0" applyFont="1" applyBorder="1" applyAlignment="1">
      <alignment horizontal="center" vertical="center"/>
    </xf>
    <xf numFmtId="0" fontId="46" fillId="0" borderId="14" xfId="0" applyFont="1" applyBorder="1" applyAlignment="1">
      <alignment horizontal="center" vertical="center"/>
    </xf>
    <xf numFmtId="0" fontId="46" fillId="0" borderId="18" xfId="0" applyFont="1" applyBorder="1" applyAlignment="1">
      <alignment horizontal="center" vertical="center"/>
    </xf>
    <xf numFmtId="0" fontId="46" fillId="0" borderId="66" xfId="0" applyFont="1" applyBorder="1" applyAlignment="1">
      <alignment horizontal="center" vertical="center"/>
    </xf>
    <xf numFmtId="0" fontId="46" fillId="0" borderId="5" xfId="0" applyFont="1" applyBorder="1" applyAlignment="1">
      <alignment horizontal="center" vertical="center"/>
    </xf>
    <xf numFmtId="0" fontId="46" fillId="0" borderId="64" xfId="0" applyFont="1" applyBorder="1" applyAlignment="1">
      <alignment horizontal="center" vertical="center"/>
    </xf>
    <xf numFmtId="0" fontId="13" fillId="0" borderId="2" xfId="0" applyFont="1" applyBorder="1" applyAlignment="1">
      <alignment horizontal="left" vertical="center"/>
    </xf>
    <xf numFmtId="0" fontId="13" fillId="0" borderId="0" xfId="0" applyFont="1" applyAlignment="1">
      <alignment horizontal="left" vertical="center"/>
    </xf>
    <xf numFmtId="0" fontId="13" fillId="0" borderId="25" xfId="0" applyFont="1" applyBorder="1" applyAlignment="1">
      <alignment horizontal="left" vertical="center"/>
    </xf>
    <xf numFmtId="0" fontId="43" fillId="0" borderId="6" xfId="0" applyFont="1" applyBorder="1" applyAlignment="1">
      <alignment horizontal="center" vertical="center" shrinkToFit="1"/>
    </xf>
    <xf numFmtId="0" fontId="43" fillId="0" borderId="7" xfId="0" applyFont="1" applyBorder="1" applyAlignment="1">
      <alignment horizontal="center" vertical="center" shrinkToFit="1"/>
    </xf>
    <xf numFmtId="0" fontId="43" fillId="0" borderId="15" xfId="0" applyFont="1" applyBorder="1" applyAlignment="1">
      <alignment horizontal="center" vertical="center" shrinkToFit="1"/>
    </xf>
    <xf numFmtId="0" fontId="11" fillId="0" borderId="2" xfId="0" applyFont="1" applyBorder="1" applyAlignment="1">
      <alignment horizontal="center" vertical="center" wrapText="1"/>
    </xf>
    <xf numFmtId="0" fontId="11" fillId="0" borderId="0" xfId="0" applyFont="1" applyAlignment="1">
      <alignment horizontal="center" vertical="center" wrapText="1"/>
    </xf>
    <xf numFmtId="0" fontId="12" fillId="0" borderId="0" xfId="0" applyFont="1" applyAlignment="1">
      <alignment vertical="center" wrapText="1"/>
    </xf>
    <xf numFmtId="0" fontId="15" fillId="0" borderId="55" xfId="0" applyFont="1" applyBorder="1" applyAlignment="1">
      <alignment horizontal="center" vertical="center" shrinkToFit="1"/>
    </xf>
    <xf numFmtId="0" fontId="15" fillId="0" borderId="0" xfId="0" applyFont="1" applyAlignment="1">
      <alignment horizontal="center" vertical="center" shrinkToFit="1"/>
    </xf>
    <xf numFmtId="0" fontId="15" fillId="0" borderId="17" xfId="0" applyFont="1" applyBorder="1" applyAlignment="1">
      <alignment horizontal="center" vertical="center" shrinkToFit="1"/>
    </xf>
    <xf numFmtId="0" fontId="15" fillId="0" borderId="53" xfId="0" applyFont="1" applyBorder="1" applyAlignment="1">
      <alignment horizontal="center" vertical="center" shrinkToFit="1"/>
    </xf>
    <xf numFmtId="0" fontId="15" fillId="0" borderId="14" xfId="0" applyFont="1" applyBorder="1" applyAlignment="1">
      <alignment horizontal="center" vertical="center" shrinkToFit="1"/>
    </xf>
    <xf numFmtId="0" fontId="15" fillId="0" borderId="18" xfId="0" applyFont="1" applyBorder="1" applyAlignment="1">
      <alignment horizontal="center" vertical="center" shrinkToFit="1"/>
    </xf>
    <xf numFmtId="0" fontId="15" fillId="0" borderId="25" xfId="0" applyFont="1" applyBorder="1" applyAlignment="1">
      <alignment horizontal="center" vertical="center" shrinkToFit="1"/>
    </xf>
    <xf numFmtId="0" fontId="15" fillId="0" borderId="54" xfId="0" applyFont="1" applyBorder="1" applyAlignment="1">
      <alignment horizontal="center" vertical="center" shrinkToFit="1"/>
    </xf>
    <xf numFmtId="0" fontId="15" fillId="0" borderId="76" xfId="0" applyFont="1" applyBorder="1" applyAlignment="1">
      <alignment horizontal="center" vertical="center" shrinkToFit="1"/>
    </xf>
    <xf numFmtId="0" fontId="15" fillId="0" borderId="88" xfId="0" applyFont="1" applyBorder="1" applyAlignment="1">
      <alignment horizontal="center" vertical="center" shrinkToFit="1"/>
    </xf>
    <xf numFmtId="0" fontId="15" fillId="0" borderId="77" xfId="0" applyFont="1" applyBorder="1" applyAlignment="1">
      <alignment horizontal="center" vertical="center" shrinkToFit="1"/>
    </xf>
    <xf numFmtId="0" fontId="15" fillId="0" borderId="78" xfId="0" applyFont="1" applyBorder="1" applyAlignment="1">
      <alignment horizontal="center" vertical="center" shrinkToFit="1"/>
    </xf>
    <xf numFmtId="0" fontId="15" fillId="0" borderId="79" xfId="0" applyFont="1" applyBorder="1" applyAlignment="1">
      <alignment horizontal="center" vertical="center" shrinkToFit="1"/>
    </xf>
    <xf numFmtId="0" fontId="15" fillId="0" borderId="80" xfId="0" applyFont="1" applyBorder="1" applyAlignment="1">
      <alignment horizontal="center" vertical="center" shrinkToFit="1"/>
    </xf>
    <xf numFmtId="0" fontId="15" fillId="0" borderId="81" xfId="0" applyFont="1" applyBorder="1" applyAlignment="1">
      <alignment horizontal="center" vertical="center" shrinkToFit="1"/>
    </xf>
    <xf numFmtId="0" fontId="15" fillId="0" borderId="82" xfId="0" applyFont="1" applyBorder="1" applyAlignment="1">
      <alignment horizontal="center" vertical="center" shrinkToFit="1"/>
    </xf>
    <xf numFmtId="0" fontId="15" fillId="0" borderId="83" xfId="0" applyFont="1" applyBorder="1" applyAlignment="1">
      <alignment horizontal="center" vertical="center" shrinkToFit="1"/>
    </xf>
    <xf numFmtId="0" fontId="15" fillId="0" borderId="84" xfId="0" applyFont="1" applyBorder="1" applyAlignment="1">
      <alignment horizontal="center" vertical="center" shrinkToFit="1"/>
    </xf>
    <xf numFmtId="0" fontId="15" fillId="0" borderId="85" xfId="0" applyFont="1" applyBorder="1" applyAlignment="1">
      <alignment horizontal="center" vertical="center" shrinkToFit="1"/>
    </xf>
    <xf numFmtId="0" fontId="14" fillId="0" borderId="55" xfId="0" applyFont="1" applyBorder="1" applyAlignment="1">
      <alignment horizontal="center" vertical="center" shrinkToFit="1"/>
    </xf>
    <xf numFmtId="0" fontId="14" fillId="0" borderId="0" xfId="0" applyFont="1" applyAlignment="1">
      <alignment horizontal="center" vertical="center" shrinkToFit="1"/>
    </xf>
    <xf numFmtId="0" fontId="14" fillId="0" borderId="25" xfId="0" applyFont="1" applyBorder="1" applyAlignment="1">
      <alignment horizontal="center" vertical="center" shrinkToFit="1"/>
    </xf>
    <xf numFmtId="0" fontId="14" fillId="0" borderId="53" xfId="0" applyFont="1" applyBorder="1" applyAlignment="1">
      <alignment horizontal="center" vertical="center" shrinkToFit="1"/>
    </xf>
    <xf numFmtId="0" fontId="14" fillId="0" borderId="14" xfId="0" applyFont="1" applyBorder="1" applyAlignment="1">
      <alignment horizontal="center" vertical="center" shrinkToFit="1"/>
    </xf>
    <xf numFmtId="0" fontId="14" fillId="0" borderId="54" xfId="0" applyFont="1" applyBorder="1" applyAlignment="1">
      <alignment horizontal="center" vertical="center" shrinkToFit="1"/>
    </xf>
    <xf numFmtId="0" fontId="14" fillId="0" borderId="76" xfId="0" applyFont="1" applyBorder="1" applyAlignment="1">
      <alignment horizontal="center" vertical="center" shrinkToFit="1"/>
    </xf>
    <xf numFmtId="0" fontId="14" fillId="0" borderId="88" xfId="0" applyFont="1" applyBorder="1" applyAlignment="1">
      <alignment horizontal="center" vertical="center" shrinkToFit="1"/>
    </xf>
    <xf numFmtId="0" fontId="15" fillId="0" borderId="92" xfId="0" applyFont="1" applyBorder="1" applyAlignment="1">
      <alignment horizontal="center" vertical="center" shrinkToFit="1"/>
    </xf>
    <xf numFmtId="0" fontId="15" fillId="0" borderId="93" xfId="0" applyFont="1" applyBorder="1" applyAlignment="1">
      <alignment horizontal="center" vertical="center" shrinkToFit="1"/>
    </xf>
    <xf numFmtId="0" fontId="15" fillId="0" borderId="94" xfId="0" applyFont="1" applyBorder="1" applyAlignment="1">
      <alignment horizontal="center" vertical="center" shrinkToFit="1"/>
    </xf>
    <xf numFmtId="0" fontId="15" fillId="0" borderId="90" xfId="0" applyFont="1" applyBorder="1" applyAlignment="1">
      <alignment horizontal="center" vertical="center" shrinkToFit="1"/>
    </xf>
    <xf numFmtId="0" fontId="15" fillId="0" borderId="4" xfId="0" applyFont="1" applyBorder="1" applyAlignment="1">
      <alignment horizontal="center" vertical="center" shrinkToFit="1"/>
    </xf>
    <xf numFmtId="0" fontId="15" fillId="0" borderId="91" xfId="0" applyFont="1" applyBorder="1" applyAlignment="1">
      <alignment horizontal="center" vertical="center" shrinkToFit="1"/>
    </xf>
    <xf numFmtId="0" fontId="15" fillId="0" borderId="26" xfId="0" applyFont="1" applyBorder="1" applyAlignment="1">
      <alignment horizontal="center" vertical="center" shrinkToFit="1"/>
    </xf>
    <xf numFmtId="176" fontId="22" fillId="0" borderId="0" xfId="0" applyNumberFormat="1" applyFont="1" applyAlignment="1">
      <alignment horizontal="left" vertical="center"/>
    </xf>
    <xf numFmtId="0" fontId="15" fillId="0" borderId="75" xfId="0" applyFont="1" applyBorder="1" applyAlignment="1">
      <alignment horizontal="center" vertical="center" shrinkToFit="1"/>
    </xf>
    <xf numFmtId="0" fontId="9" fillId="0" borderId="42" xfId="0" applyFont="1" applyBorder="1" applyAlignment="1">
      <alignment horizontal="center" vertical="center"/>
    </xf>
    <xf numFmtId="0" fontId="9" fillId="0" borderId="43" xfId="0" applyFont="1" applyBorder="1" applyAlignment="1">
      <alignment horizontal="center" vertical="center"/>
    </xf>
    <xf numFmtId="0" fontId="16" fillId="0" borderId="42" xfId="0" applyFont="1" applyBorder="1" applyAlignment="1">
      <alignment horizontal="center" vertical="center"/>
    </xf>
    <xf numFmtId="0" fontId="19" fillId="0" borderId="96" xfId="0" applyFont="1" applyBorder="1" applyAlignment="1">
      <alignment horizontal="center" vertical="center"/>
    </xf>
    <xf numFmtId="0" fontId="19" fillId="0" borderId="19" xfId="0" applyFont="1" applyBorder="1" applyAlignment="1">
      <alignment horizontal="center" vertical="center"/>
    </xf>
    <xf numFmtId="0" fontId="19" fillId="0" borderId="36" xfId="0" applyFont="1" applyBorder="1" applyAlignment="1">
      <alignment horizontal="center" vertical="center"/>
    </xf>
    <xf numFmtId="0" fontId="10" fillId="0" borderId="86" xfId="0" applyFont="1" applyBorder="1" applyAlignment="1">
      <alignment horizontal="center" vertical="center"/>
    </xf>
    <xf numFmtId="0" fontId="10" fillId="0" borderId="19" xfId="0" applyFont="1" applyBorder="1" applyAlignment="1">
      <alignment horizontal="center" vertical="center"/>
    </xf>
    <xf numFmtId="0" fontId="10" fillId="0" borderId="87" xfId="0" applyFont="1" applyBorder="1" applyAlignment="1">
      <alignment horizontal="center" vertical="center"/>
    </xf>
    <xf numFmtId="20" fontId="16" fillId="0" borderId="75" xfId="0" applyNumberFormat="1" applyFont="1" applyBorder="1" applyAlignment="1">
      <alignment horizontal="center" vertical="center"/>
    </xf>
    <xf numFmtId="0" fontId="16" fillId="0" borderId="75" xfId="0" applyFont="1" applyBorder="1" applyAlignment="1">
      <alignment horizontal="center" vertical="center"/>
    </xf>
    <xf numFmtId="0" fontId="16" fillId="0" borderId="75" xfId="0" applyFont="1" applyBorder="1" applyAlignment="1">
      <alignment horizontal="center" vertical="top" textRotation="255"/>
    </xf>
    <xf numFmtId="20" fontId="16" fillId="0" borderId="41" xfId="0" applyNumberFormat="1" applyFont="1" applyBorder="1" applyAlignment="1">
      <alignment horizontal="center" vertical="center"/>
    </xf>
    <xf numFmtId="0" fontId="16" fillId="0" borderId="41" xfId="0" applyFont="1" applyBorder="1" applyAlignment="1">
      <alignment horizontal="center" vertical="center"/>
    </xf>
    <xf numFmtId="20" fontId="16" fillId="0" borderId="76" xfId="0" applyNumberFormat="1" applyFont="1" applyBorder="1" applyAlignment="1">
      <alignment horizontal="center" vertical="center"/>
    </xf>
    <xf numFmtId="0" fontId="16" fillId="0" borderId="76" xfId="0" applyFont="1" applyBorder="1" applyAlignment="1">
      <alignment horizontal="center" vertical="center"/>
    </xf>
    <xf numFmtId="0" fontId="15" fillId="0" borderId="7" xfId="0" applyFont="1" applyBorder="1" applyAlignment="1">
      <alignment horizontal="center" vertical="center" shrinkToFit="1"/>
    </xf>
    <xf numFmtId="0" fontId="22" fillId="0" borderId="40" xfId="0" applyFont="1" applyBorder="1" applyAlignment="1">
      <alignment horizontal="center" vertical="center" textRotation="255"/>
    </xf>
    <xf numFmtId="0" fontId="22" fillId="0" borderId="47" xfId="0" applyFont="1" applyBorder="1" applyAlignment="1">
      <alignment horizontal="center" vertical="center" textRotation="255"/>
    </xf>
    <xf numFmtId="0" fontId="19" fillId="0" borderId="37" xfId="0" applyFont="1" applyBorder="1" applyAlignment="1">
      <alignment horizontal="center" vertical="center" textRotation="255"/>
    </xf>
    <xf numFmtId="0" fontId="19" fillId="0" borderId="38" xfId="0" applyFont="1" applyBorder="1" applyAlignment="1">
      <alignment horizontal="center" vertical="center" textRotation="255"/>
    </xf>
    <xf numFmtId="0" fontId="19" fillId="0" borderId="46" xfId="0" applyFont="1" applyBorder="1" applyAlignment="1">
      <alignment horizontal="center" vertical="center" textRotation="255"/>
    </xf>
    <xf numFmtId="20" fontId="16" fillId="0" borderId="89" xfId="0" applyNumberFormat="1" applyFont="1" applyBorder="1" applyAlignment="1">
      <alignment horizontal="center" vertical="center"/>
    </xf>
    <xf numFmtId="0" fontId="16" fillId="0" borderId="89" xfId="0" applyFont="1" applyBorder="1" applyAlignment="1">
      <alignment horizontal="center" vertical="center"/>
    </xf>
    <xf numFmtId="0" fontId="22" fillId="0" borderId="41" xfId="0" applyFont="1" applyBorder="1" applyAlignment="1">
      <alignment horizontal="center" vertical="center" textRotation="255"/>
    </xf>
    <xf numFmtId="0" fontId="14" fillId="0" borderId="75" xfId="0" applyFont="1" applyBorder="1" applyAlignment="1">
      <alignment horizontal="center" vertical="center" shrinkToFit="1"/>
    </xf>
    <xf numFmtId="0" fontId="15" fillId="0" borderId="95" xfId="0" applyFont="1" applyBorder="1" applyAlignment="1">
      <alignment horizontal="center" vertical="center" shrinkToFit="1"/>
    </xf>
    <xf numFmtId="0" fontId="14" fillId="0" borderId="17" xfId="0" applyFont="1" applyBorder="1" applyAlignment="1">
      <alignment horizontal="center" vertical="center" shrinkToFit="1"/>
    </xf>
    <xf numFmtId="0" fontId="14" fillId="0" borderId="18" xfId="0" applyFont="1" applyBorder="1" applyAlignment="1">
      <alignment horizontal="center" vertical="center" shrinkToFit="1"/>
    </xf>
    <xf numFmtId="0" fontId="73" fillId="5" borderId="97" xfId="0" applyFont="1" applyFill="1" applyBorder="1" applyAlignment="1" applyProtection="1">
      <alignment horizontal="center"/>
      <protection locked="0"/>
    </xf>
    <xf numFmtId="0" fontId="69" fillId="0" borderId="96" xfId="0" applyFont="1" applyBorder="1" applyAlignment="1" applyProtection="1">
      <alignment horizontal="left" vertical="center" wrapText="1"/>
      <protection locked="0"/>
    </xf>
    <xf numFmtId="0" fontId="69" fillId="0" borderId="19" xfId="0" applyFont="1" applyBorder="1" applyAlignment="1" applyProtection="1">
      <alignment horizontal="left" vertical="center"/>
      <protection locked="0"/>
    </xf>
    <xf numFmtId="0" fontId="69" fillId="0" borderId="87" xfId="0" applyFont="1" applyBorder="1" applyAlignment="1" applyProtection="1">
      <alignment horizontal="left" vertical="center"/>
      <protection locked="0"/>
    </xf>
    <xf numFmtId="0" fontId="61" fillId="0" borderId="2" xfId="0" applyFont="1" applyBorder="1" applyAlignment="1">
      <alignment horizontal="center" vertical="center" wrapText="1"/>
    </xf>
    <xf numFmtId="0" fontId="61" fillId="0" borderId="0" xfId="0" applyFont="1" applyAlignment="1">
      <alignment horizontal="center" vertical="center" wrapText="1"/>
    </xf>
    <xf numFmtId="0" fontId="62" fillId="0" borderId="0" xfId="0" applyFont="1" applyAlignment="1">
      <alignment vertical="center" wrapText="1"/>
    </xf>
    <xf numFmtId="0" fontId="72" fillId="5" borderId="49" xfId="0" applyFont="1" applyFill="1" applyBorder="1" applyAlignment="1" applyProtection="1">
      <alignment horizontal="center" vertical="center"/>
      <protection locked="0"/>
    </xf>
    <xf numFmtId="0" fontId="72" fillId="5" borderId="47" xfId="0" applyFont="1" applyFill="1" applyBorder="1" applyAlignment="1" applyProtection="1">
      <alignment horizontal="center" vertical="center"/>
      <protection locked="0"/>
    </xf>
    <xf numFmtId="0" fontId="72" fillId="5" borderId="15" xfId="0" applyFont="1" applyFill="1" applyBorder="1" applyAlignment="1" applyProtection="1">
      <alignment horizontal="center" vertical="center"/>
      <protection locked="0"/>
    </xf>
    <xf numFmtId="0" fontId="72" fillId="5" borderId="40" xfId="0" applyFont="1" applyFill="1" applyBorder="1" applyAlignment="1" applyProtection="1">
      <alignment horizontal="center" vertical="center"/>
      <protection locked="0"/>
    </xf>
    <xf numFmtId="0" fontId="63" fillId="0" borderId="0" xfId="0" applyFont="1" applyAlignment="1">
      <alignment vertical="center" textRotation="255" wrapText="1"/>
    </xf>
    <xf numFmtId="0" fontId="30" fillId="0" borderId="0" xfId="0" applyFont="1" applyAlignment="1">
      <alignment horizontal="left" vertical="center" wrapText="1"/>
    </xf>
    <xf numFmtId="0" fontId="6" fillId="0" borderId="0" xfId="0" applyFont="1" applyAlignment="1">
      <alignment horizontal="left" vertical="top" wrapText="1"/>
    </xf>
    <xf numFmtId="0" fontId="59" fillId="0" borderId="50" xfId="0" applyFont="1" applyBorder="1" applyAlignment="1">
      <alignment horizontal="center" vertical="center" wrapText="1"/>
    </xf>
    <xf numFmtId="0" fontId="59" fillId="0" borderId="7" xfId="0" applyFont="1" applyBorder="1" applyAlignment="1">
      <alignment horizontal="center" vertical="center" wrapText="1"/>
    </xf>
    <xf numFmtId="0" fontId="59" fillId="0" borderId="15" xfId="0" applyFont="1" applyBorder="1" applyAlignment="1">
      <alignment horizontal="center" vertical="center" wrapText="1"/>
    </xf>
    <xf numFmtId="0" fontId="72" fillId="5" borderId="18" xfId="0" applyFont="1" applyFill="1" applyBorder="1" applyAlignment="1" applyProtection="1">
      <alignment horizontal="center" vertical="center"/>
      <protection locked="0"/>
    </xf>
    <xf numFmtId="0" fontId="72" fillId="5" borderId="41" xfId="0" applyFont="1" applyFill="1" applyBorder="1" applyAlignment="1" applyProtection="1">
      <alignment horizontal="center" vertical="center"/>
      <protection locked="0"/>
    </xf>
    <xf numFmtId="0" fontId="69" fillId="0" borderId="0" xfId="0" applyFont="1" applyAlignment="1" applyProtection="1">
      <alignment horizontal="center" vertical="center" wrapText="1"/>
      <protection locked="0"/>
    </xf>
    <xf numFmtId="0" fontId="69" fillId="0" borderId="14" xfId="0" applyFont="1" applyBorder="1" applyAlignment="1" applyProtection="1">
      <alignment horizontal="center" vertical="center" wrapText="1"/>
      <protection locked="0"/>
    </xf>
    <xf numFmtId="0" fontId="69" fillId="0" borderId="71" xfId="0" applyFont="1" applyBorder="1" applyAlignment="1" applyProtection="1">
      <alignment horizontal="center" vertical="center" wrapText="1"/>
      <protection locked="0"/>
    </xf>
    <xf numFmtId="0" fontId="70" fillId="0" borderId="72" xfId="0" applyFont="1" applyBorder="1" applyAlignment="1" applyProtection="1">
      <alignment horizontal="left" vertical="center" wrapText="1"/>
      <protection locked="0"/>
    </xf>
    <xf numFmtId="0" fontId="70" fillId="0" borderId="14" xfId="0" applyFont="1" applyBorder="1" applyAlignment="1" applyProtection="1">
      <alignment horizontal="left" vertical="center" wrapText="1"/>
      <protection locked="0"/>
    </xf>
    <xf numFmtId="0" fontId="70" fillId="0" borderId="54" xfId="0" applyFont="1" applyBorder="1" applyAlignment="1" applyProtection="1">
      <alignment horizontal="left" vertical="center" wrapText="1"/>
      <protection locked="0"/>
    </xf>
    <xf numFmtId="0" fontId="71" fillId="0" borderId="3" xfId="0" applyFont="1" applyBorder="1" applyAlignment="1" applyProtection="1">
      <alignment horizontal="left" vertical="top" wrapText="1"/>
      <protection locked="0"/>
    </xf>
    <xf numFmtId="0" fontId="71" fillId="0" borderId="4" xfId="0" applyFont="1" applyBorder="1" applyAlignment="1" applyProtection="1">
      <alignment horizontal="left" vertical="top" wrapText="1"/>
      <protection locked="0"/>
    </xf>
    <xf numFmtId="0" fontId="71" fillId="0" borderId="26" xfId="0" applyFont="1" applyBorder="1" applyAlignment="1" applyProtection="1">
      <alignment horizontal="left" vertical="top" wrapText="1"/>
      <protection locked="0"/>
    </xf>
    <xf numFmtId="0" fontId="68" fillId="0" borderId="50" xfId="0" applyFont="1" applyBorder="1" applyAlignment="1" applyProtection="1">
      <alignment horizontal="center" vertical="center"/>
      <protection locked="0"/>
    </xf>
    <xf numFmtId="0" fontId="68" fillId="0" borderId="7" xfId="0" applyFont="1" applyBorder="1" applyAlignment="1" applyProtection="1">
      <alignment horizontal="center" vertical="center"/>
      <protection locked="0"/>
    </xf>
    <xf numFmtId="0" fontId="68" fillId="0" borderId="15" xfId="0" applyFont="1" applyBorder="1" applyAlignment="1" applyProtection="1">
      <alignment horizontal="center" vertical="center"/>
      <protection locked="0"/>
    </xf>
    <xf numFmtId="0" fontId="68" fillId="0" borderId="9" xfId="0" applyFont="1" applyBorder="1" applyAlignment="1" applyProtection="1">
      <alignment horizontal="center" vertical="center"/>
      <protection locked="0"/>
    </xf>
    <xf numFmtId="0" fontId="68" fillId="0" borderId="70" xfId="0" applyFont="1" applyBorder="1" applyAlignment="1" applyProtection="1">
      <alignment horizontal="center" vertical="center"/>
      <protection locked="0"/>
    </xf>
    <xf numFmtId="49" fontId="68" fillId="0" borderId="20" xfId="0" applyNumberFormat="1" applyFont="1" applyBorder="1" applyAlignment="1" applyProtection="1">
      <alignment horizontal="center" vertical="center"/>
      <protection locked="0"/>
    </xf>
    <xf numFmtId="49" fontId="68" fillId="0" borderId="14" xfId="0" applyNumberFormat="1" applyFont="1" applyBorder="1" applyAlignment="1" applyProtection="1">
      <alignment horizontal="center" vertical="center"/>
      <protection locked="0"/>
    </xf>
    <xf numFmtId="0" fontId="68" fillId="0" borderId="0" xfId="0" applyFont="1" applyAlignment="1">
      <alignment horizontal="center" vertical="center"/>
    </xf>
    <xf numFmtId="49" fontId="68" fillId="0" borderId="5" xfId="0" applyNumberFormat="1" applyFont="1" applyBorder="1" applyAlignment="1" applyProtection="1">
      <alignment horizontal="center" vertical="center"/>
      <protection locked="0"/>
    </xf>
    <xf numFmtId="0" fontId="30" fillId="0" borderId="0" xfId="0" applyFont="1" applyAlignment="1">
      <alignment horizontal="left" vertical="top" wrapText="1"/>
    </xf>
    <xf numFmtId="0" fontId="66" fillId="0" borderId="67" xfId="0" applyFont="1" applyBorder="1" applyAlignment="1" applyProtection="1">
      <alignment horizontal="center" vertical="center"/>
      <protection locked="0"/>
    </xf>
    <xf numFmtId="0" fontId="66" fillId="0" borderId="1" xfId="0" applyFont="1" applyBorder="1" applyAlignment="1" applyProtection="1">
      <alignment horizontal="center" vertical="center"/>
      <protection locked="0"/>
    </xf>
    <xf numFmtId="0" fontId="66" fillId="0" borderId="52" xfId="0" applyFont="1" applyBorder="1" applyAlignment="1" applyProtection="1">
      <alignment horizontal="center" vertical="center"/>
      <protection locked="0"/>
    </xf>
    <xf numFmtId="49" fontId="68" fillId="0" borderId="12" xfId="0" applyNumberFormat="1" applyFont="1" applyBorder="1" applyAlignment="1" applyProtection="1">
      <alignment horizontal="center" vertical="center"/>
      <protection locked="0"/>
    </xf>
    <xf numFmtId="0" fontId="68" fillId="0" borderId="55" xfId="0" applyFont="1" applyBorder="1" applyAlignment="1" applyProtection="1">
      <alignment horizontal="left" vertical="center" wrapText="1"/>
      <protection locked="0"/>
    </xf>
    <xf numFmtId="0" fontId="68" fillId="0" borderId="0" xfId="0" applyFont="1" applyAlignment="1" applyProtection="1">
      <alignment horizontal="left" vertical="center" wrapText="1"/>
      <protection locked="0"/>
    </xf>
    <xf numFmtId="0" fontId="68" fillId="0" borderId="25" xfId="0" applyFont="1" applyBorder="1" applyAlignment="1" applyProtection="1">
      <alignment horizontal="left" vertical="center" wrapText="1"/>
      <protection locked="0"/>
    </xf>
    <xf numFmtId="0" fontId="68" fillId="0" borderId="53" xfId="0" applyFont="1" applyBorder="1" applyAlignment="1" applyProtection="1">
      <alignment horizontal="left" vertical="center" wrapText="1"/>
      <protection locked="0"/>
    </xf>
    <xf numFmtId="0" fontId="68" fillId="0" borderId="14" xfId="0" applyFont="1" applyBorder="1" applyAlignment="1" applyProtection="1">
      <alignment horizontal="left" vertical="center" wrapText="1"/>
      <protection locked="0"/>
    </xf>
    <xf numFmtId="0" fontId="68" fillId="0" borderId="54" xfId="0" applyFont="1" applyBorder="1" applyAlignment="1" applyProtection="1">
      <alignment horizontal="left" vertical="center" wrapText="1"/>
      <protection locked="0"/>
    </xf>
    <xf numFmtId="0" fontId="67" fillId="0" borderId="66" xfId="0" applyFont="1" applyBorder="1" applyAlignment="1" applyProtection="1">
      <alignment horizontal="center" vertical="center"/>
      <protection locked="0"/>
    </xf>
    <xf numFmtId="0" fontId="67" fillId="0" borderId="5" xfId="0" applyFont="1" applyBorder="1" applyAlignment="1" applyProtection="1">
      <alignment horizontal="center" vertical="center"/>
      <protection locked="0"/>
    </xf>
    <xf numFmtId="0" fontId="67" fillId="0" borderId="21" xfId="0" applyFont="1" applyBorder="1" applyAlignment="1" applyProtection="1">
      <alignment horizontal="center" vertical="center"/>
      <protection locked="0"/>
    </xf>
    <xf numFmtId="0" fontId="68" fillId="0" borderId="7" xfId="0" applyFont="1" applyBorder="1" applyAlignment="1">
      <alignment horizontal="center" vertical="center"/>
    </xf>
  </cellXfs>
  <cellStyles count="3">
    <cellStyle name="標準" xfId="0" builtinId="0"/>
    <cellStyle name="標準 2" xfId="1" xr:uid="{B06B7F51-544D-49BA-801A-02FF36948264}"/>
    <cellStyle name="標準_新ｶﾘ,旧ｶﾘ_比較対照表" xfId="2" xr:uid="{2957EDD8-EC3E-4929-8EF5-26037C4984E9}"/>
  </cellStyles>
  <dxfs count="166">
    <dxf>
      <fill>
        <patternFill>
          <bgColor rgb="FFFFFF00"/>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rgb="FFFFFF00"/>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b val="0"/>
        <i val="0"/>
        <strike val="0"/>
        <condense val="0"/>
        <extend val="0"/>
        <outline val="0"/>
        <shadow val="0"/>
        <u val="none"/>
        <vertAlign val="baseline"/>
        <sz val="10"/>
        <color theme="1"/>
        <name val="HG丸ｺﾞｼｯｸM-PRO"/>
        <family val="3"/>
        <charset val="128"/>
        <scheme val="none"/>
      </font>
      <numFmt numFmtId="30" formatCode="@"/>
      <fill>
        <patternFill patternType="solid">
          <fgColor theme="4" tint="0.79998168889431442"/>
          <bgColor theme="4" tint="0.79998168889431442"/>
        </patternFill>
      </fill>
      <border diagonalUp="0" diagonalDown="0">
        <left style="thin">
          <color theme="4" tint="0.39997558519241921"/>
        </left>
        <right style="thin">
          <color theme="4"/>
        </right>
        <top style="thin">
          <color theme="4" tint="0.39997558519241921"/>
        </top>
        <bottom/>
        <vertical/>
        <horizontal/>
      </border>
    </dxf>
    <dxf>
      <font>
        <b val="0"/>
        <i val="0"/>
        <strike val="0"/>
        <condense val="0"/>
        <extend val="0"/>
        <outline val="0"/>
        <shadow val="0"/>
        <u val="none"/>
        <vertAlign val="baseline"/>
        <sz val="10"/>
        <color theme="1"/>
        <name val="HG丸ｺﾞｼｯｸM-PRO"/>
        <family val="3"/>
        <charset val="128"/>
        <scheme val="none"/>
      </font>
      <numFmt numFmtId="30" formatCode="@"/>
      <fill>
        <patternFill patternType="solid">
          <fgColor theme="4" tint="0.79998168889431442"/>
          <bgColor theme="4" tint="0.79998168889431442"/>
        </patternFill>
      </fill>
      <border diagonalUp="0" diagonalDown="0">
        <left style="thin">
          <color theme="4" tint="0.39997558519241921"/>
        </left>
        <right/>
        <top style="thin">
          <color theme="4" tint="0.39997558519241921"/>
        </top>
        <bottom/>
        <vertical/>
        <horizontal/>
      </border>
    </dxf>
    <dxf>
      <font>
        <b val="0"/>
        <i val="0"/>
        <strike val="0"/>
        <condense val="0"/>
        <extend val="0"/>
        <outline val="0"/>
        <shadow val="0"/>
        <u val="none"/>
        <vertAlign val="baseline"/>
        <sz val="10"/>
        <color theme="1"/>
        <name val="HG丸ｺﾞｼｯｸM-PRO"/>
        <family val="3"/>
        <charset val="128"/>
        <scheme val="none"/>
      </font>
      <numFmt numFmtId="30" formatCode="@"/>
      <fill>
        <patternFill patternType="solid">
          <fgColor theme="4" tint="0.79998168889431442"/>
          <bgColor theme="4" tint="0.79998168889431442"/>
        </patternFill>
      </fill>
      <border diagonalUp="0" diagonalDown="0">
        <left style="thin">
          <color theme="4" tint="0.39997558519241921"/>
        </left>
        <right/>
        <top style="thin">
          <color theme="4" tint="0.39997558519241921"/>
        </top>
        <bottom/>
        <vertical/>
        <horizontal/>
      </border>
    </dxf>
    <dxf>
      <font>
        <b val="0"/>
        <i val="0"/>
        <strike val="0"/>
        <condense val="0"/>
        <extend val="0"/>
        <outline val="0"/>
        <shadow val="0"/>
        <u val="none"/>
        <vertAlign val="baseline"/>
        <sz val="10"/>
        <color theme="1"/>
        <name val="HG丸ｺﾞｼｯｸM-PRO"/>
        <family val="3"/>
        <charset val="128"/>
        <scheme val="none"/>
      </font>
      <numFmt numFmtId="30" formatCode="@"/>
      <fill>
        <patternFill patternType="solid">
          <fgColor theme="4" tint="0.79998168889431442"/>
          <bgColor theme="4" tint="0.79998168889431442"/>
        </patternFill>
      </fill>
      <border diagonalUp="0" diagonalDown="0">
        <left style="thin">
          <color theme="4" tint="0.39997558519241921"/>
        </left>
        <right/>
        <top style="thin">
          <color theme="4" tint="0.39997558519241921"/>
        </top>
        <bottom/>
        <vertical/>
        <horizontal/>
      </border>
    </dxf>
    <dxf>
      <font>
        <b val="0"/>
        <i val="0"/>
        <strike val="0"/>
        <condense val="0"/>
        <extend val="0"/>
        <outline val="0"/>
        <shadow val="0"/>
        <u val="none"/>
        <vertAlign val="baseline"/>
        <sz val="10"/>
        <color theme="1"/>
        <name val="HG丸ｺﾞｼｯｸM-PRO"/>
        <family val="3"/>
        <charset val="128"/>
        <scheme val="none"/>
      </font>
      <numFmt numFmtId="30" formatCode="@"/>
      <fill>
        <patternFill patternType="solid">
          <fgColor theme="4" tint="0.79998168889431442"/>
          <bgColor theme="4" tint="0.79998168889431442"/>
        </patternFill>
      </fill>
      <border diagonalUp="0" diagonalDown="0">
        <left style="thin">
          <color theme="4" tint="0.39997558519241921"/>
        </left>
        <right/>
        <top style="thin">
          <color theme="4" tint="0.39997558519241921"/>
        </top>
        <bottom/>
        <vertical/>
        <horizontal/>
      </border>
    </dxf>
    <dxf>
      <font>
        <b val="0"/>
        <i val="0"/>
        <strike val="0"/>
        <condense val="0"/>
        <extend val="0"/>
        <outline val="0"/>
        <shadow val="0"/>
        <u val="none"/>
        <vertAlign val="baseline"/>
        <sz val="10"/>
        <color theme="1"/>
        <name val="HG丸ｺﾞｼｯｸM-PRO"/>
        <family val="3"/>
        <charset val="128"/>
        <scheme val="none"/>
      </font>
      <numFmt numFmtId="30" formatCode="@"/>
      <fill>
        <patternFill patternType="solid">
          <fgColor theme="4" tint="0.79998168889431442"/>
          <bgColor theme="4" tint="0.79998168889431442"/>
        </patternFill>
      </fill>
      <border diagonalUp="0" diagonalDown="0">
        <left style="thin">
          <color theme="4" tint="0.39997558519241921"/>
        </left>
        <right/>
        <top style="thin">
          <color theme="4" tint="0.39997558519241921"/>
        </top>
        <bottom/>
        <vertical/>
        <horizontal/>
      </border>
    </dxf>
    <dxf>
      <border outline="0">
        <bottom style="thin">
          <color theme="4" tint="0.39997558519241921"/>
        </bottom>
      </border>
    </dxf>
    <dxf>
      <font>
        <b val="0"/>
        <i val="0"/>
        <strike val="0"/>
        <condense val="0"/>
        <extend val="0"/>
        <outline val="0"/>
        <shadow val="0"/>
        <u val="none"/>
        <vertAlign val="baseline"/>
        <sz val="10"/>
        <color theme="1"/>
        <name val="HG丸ｺﾞｼｯｸM-PRO"/>
        <family val="3"/>
        <charset val="128"/>
        <scheme val="none"/>
      </font>
      <fill>
        <patternFill patternType="solid">
          <fgColor theme="4" tint="0.79998168889431442"/>
          <bgColor theme="4" tint="0.79998168889431442"/>
        </patternFill>
      </fill>
    </dxf>
    <dxf>
      <font>
        <b val="0"/>
        <i val="0"/>
        <strike val="0"/>
        <condense val="0"/>
        <extend val="0"/>
        <outline val="0"/>
        <shadow val="0"/>
        <u val="none"/>
        <vertAlign val="baseline"/>
        <sz val="10"/>
        <color theme="1"/>
        <name val="HG丸ｺﾞｼｯｸM-PRO"/>
        <family val="3"/>
        <charset val="128"/>
        <scheme val="none"/>
      </font>
    </dxf>
    <dxf>
      <font>
        <b val="0"/>
        <i val="0"/>
        <strike val="0"/>
        <condense val="0"/>
        <extend val="0"/>
        <outline val="0"/>
        <shadow val="0"/>
        <u val="none"/>
        <vertAlign val="baseline"/>
        <sz val="10"/>
        <color theme="1"/>
        <name val="HG丸ｺﾞｼｯｸM-PRO"/>
        <family val="3"/>
        <charset val="128"/>
        <scheme val="none"/>
      </font>
      <numFmt numFmtId="30" formatCode="@"/>
      <fill>
        <patternFill patternType="solid">
          <fgColor theme="4" tint="0.79998168889431442"/>
          <bgColor theme="4" tint="0.79998168889431442"/>
        </patternFill>
      </fill>
      <border diagonalUp="0" diagonalDown="0">
        <left style="thin">
          <color theme="4" tint="0.39997558519241921"/>
        </left>
        <right style="thin">
          <color theme="4"/>
        </right>
        <top style="thin">
          <color theme="4" tint="0.39997558519241921"/>
        </top>
        <bottom/>
        <vertical/>
        <horizontal/>
      </border>
    </dxf>
    <dxf>
      <font>
        <b val="0"/>
        <i val="0"/>
        <strike val="0"/>
        <condense val="0"/>
        <extend val="0"/>
        <outline val="0"/>
        <shadow val="0"/>
        <u val="none"/>
        <vertAlign val="baseline"/>
        <sz val="10"/>
        <color theme="1"/>
        <name val="HG丸ｺﾞｼｯｸM-PRO"/>
        <family val="3"/>
        <charset val="128"/>
        <scheme val="none"/>
      </font>
      <numFmt numFmtId="30" formatCode="@"/>
      <fill>
        <patternFill patternType="solid">
          <fgColor theme="4" tint="0.79998168889431442"/>
          <bgColor theme="4" tint="0.79998168889431442"/>
        </patternFill>
      </fill>
      <border diagonalUp="0" diagonalDown="0">
        <left style="thin">
          <color theme="4" tint="0.39997558519241921"/>
        </left>
        <right/>
        <top style="thin">
          <color theme="4" tint="0.39997558519241921"/>
        </top>
        <bottom/>
        <vertical/>
        <horizontal/>
      </border>
    </dxf>
    <dxf>
      <font>
        <b val="0"/>
        <i val="0"/>
        <strike val="0"/>
        <condense val="0"/>
        <extend val="0"/>
        <outline val="0"/>
        <shadow val="0"/>
        <u val="none"/>
        <vertAlign val="baseline"/>
        <sz val="10"/>
        <color theme="1"/>
        <name val="HG丸ｺﾞｼｯｸM-PRO"/>
        <family val="3"/>
        <charset val="128"/>
        <scheme val="none"/>
      </font>
      <numFmt numFmtId="30" formatCode="@"/>
      <fill>
        <patternFill patternType="solid">
          <fgColor theme="4" tint="0.79998168889431442"/>
          <bgColor theme="4" tint="0.79998168889431442"/>
        </patternFill>
      </fill>
      <border diagonalUp="0" diagonalDown="0">
        <left style="thin">
          <color theme="4" tint="0.39997558519241921"/>
        </left>
        <right/>
        <top style="thin">
          <color theme="4" tint="0.39997558519241921"/>
        </top>
        <bottom/>
        <vertical/>
        <horizontal/>
      </border>
    </dxf>
    <dxf>
      <font>
        <b val="0"/>
        <i val="0"/>
        <strike val="0"/>
        <condense val="0"/>
        <extend val="0"/>
        <outline val="0"/>
        <shadow val="0"/>
        <u val="none"/>
        <vertAlign val="baseline"/>
        <sz val="10"/>
        <color theme="1"/>
        <name val="HG丸ｺﾞｼｯｸM-PRO"/>
        <family val="3"/>
        <charset val="128"/>
        <scheme val="none"/>
      </font>
      <numFmt numFmtId="30" formatCode="@"/>
      <fill>
        <patternFill patternType="solid">
          <fgColor theme="4" tint="0.79998168889431442"/>
          <bgColor theme="4" tint="0.79998168889431442"/>
        </patternFill>
      </fill>
      <border diagonalUp="0" diagonalDown="0">
        <left style="thin">
          <color theme="4" tint="0.39997558519241921"/>
        </left>
        <right/>
        <top style="thin">
          <color theme="4" tint="0.39997558519241921"/>
        </top>
        <bottom/>
        <vertical/>
        <horizontal/>
      </border>
    </dxf>
    <dxf>
      <font>
        <b val="0"/>
        <i val="0"/>
        <strike val="0"/>
        <condense val="0"/>
        <extend val="0"/>
        <outline val="0"/>
        <shadow val="0"/>
        <u val="none"/>
        <vertAlign val="baseline"/>
        <sz val="10"/>
        <color theme="1"/>
        <name val="HG丸ｺﾞｼｯｸM-PRO"/>
        <family val="3"/>
        <charset val="128"/>
        <scheme val="none"/>
      </font>
      <numFmt numFmtId="30" formatCode="@"/>
      <fill>
        <patternFill patternType="solid">
          <fgColor theme="4" tint="0.79998168889431442"/>
          <bgColor theme="4" tint="0.79998168889431442"/>
        </patternFill>
      </fill>
      <border diagonalUp="0" diagonalDown="0">
        <left style="thin">
          <color theme="4" tint="0.39997558519241921"/>
        </left>
        <right/>
        <top style="thin">
          <color theme="4" tint="0.39997558519241921"/>
        </top>
        <bottom/>
        <vertical/>
        <horizontal/>
      </border>
    </dxf>
    <dxf>
      <font>
        <b val="0"/>
        <i val="0"/>
        <strike val="0"/>
        <condense val="0"/>
        <extend val="0"/>
        <outline val="0"/>
        <shadow val="0"/>
        <u val="none"/>
        <vertAlign val="baseline"/>
        <sz val="10"/>
        <color theme="1"/>
        <name val="HG丸ｺﾞｼｯｸM-PRO"/>
        <family val="3"/>
        <charset val="128"/>
        <scheme val="none"/>
      </font>
      <numFmt numFmtId="30" formatCode="@"/>
      <fill>
        <patternFill patternType="solid">
          <fgColor theme="4" tint="0.79998168889431442"/>
          <bgColor theme="4" tint="0.79998168889431442"/>
        </patternFill>
      </fill>
      <border diagonalUp="0" diagonalDown="0">
        <left style="thin">
          <color theme="4" tint="0.39997558519241921"/>
        </left>
        <right/>
        <top style="thin">
          <color theme="4" tint="0.39997558519241921"/>
        </top>
        <bottom/>
        <vertical/>
        <horizontal/>
      </border>
    </dxf>
    <dxf>
      <border outline="0">
        <bottom style="thin">
          <color theme="4" tint="0.39997558519241921"/>
        </bottom>
      </border>
    </dxf>
    <dxf>
      <font>
        <b val="0"/>
        <i val="0"/>
        <strike val="0"/>
        <condense val="0"/>
        <extend val="0"/>
        <outline val="0"/>
        <shadow val="0"/>
        <u val="none"/>
        <vertAlign val="baseline"/>
        <sz val="10"/>
        <color theme="1"/>
        <name val="HG丸ｺﾞｼｯｸM-PRO"/>
        <family val="3"/>
        <charset val="128"/>
        <scheme val="none"/>
      </font>
      <fill>
        <patternFill patternType="solid">
          <fgColor theme="4" tint="0.79998168889431442"/>
          <bgColor theme="4" tint="0.79998168889431442"/>
        </patternFill>
      </fill>
    </dxf>
    <dxf>
      <font>
        <b val="0"/>
        <i val="0"/>
        <strike val="0"/>
        <condense val="0"/>
        <extend val="0"/>
        <outline val="0"/>
        <shadow val="0"/>
        <u val="none"/>
        <vertAlign val="baseline"/>
        <sz val="10"/>
        <color theme="0"/>
        <name val="HG丸ｺﾞｼｯｸM-PRO"/>
        <family val="3"/>
        <charset val="128"/>
        <scheme val="none"/>
      </font>
      <alignment horizontal="general" vertical="center" textRotation="0" wrapText="0" indent="0" justifyLastLine="0" shrinkToFit="0" readingOrder="0"/>
    </dxf>
    <dxf>
      <font>
        <b val="0"/>
        <i val="0"/>
        <strike val="0"/>
        <condense val="0"/>
        <extend val="0"/>
        <outline val="0"/>
        <shadow val="0"/>
        <u val="none"/>
        <vertAlign val="baseline"/>
        <sz val="10"/>
        <color theme="1"/>
        <name val="HG丸ｺﾞｼｯｸM-PRO"/>
        <family val="3"/>
        <charset val="128"/>
        <scheme val="none"/>
      </font>
      <numFmt numFmtId="30" formatCode="@"/>
      <fill>
        <patternFill patternType="solid">
          <fgColor theme="4" tint="0.79998168889431442"/>
          <bgColor theme="4" tint="0.79998168889431442"/>
        </patternFill>
      </fill>
      <border diagonalUp="0" diagonalDown="0">
        <left style="thin">
          <color theme="4" tint="0.39997558519241921"/>
        </left>
        <right/>
        <top style="thin">
          <color theme="4" tint="0.39997558519241921"/>
        </top>
        <bottom/>
        <vertical/>
        <horizontal/>
      </border>
    </dxf>
    <dxf>
      <font>
        <b val="0"/>
        <i val="0"/>
        <strike val="0"/>
        <condense val="0"/>
        <extend val="0"/>
        <outline val="0"/>
        <shadow val="0"/>
        <u val="none"/>
        <vertAlign val="baseline"/>
        <sz val="10"/>
        <color theme="1"/>
        <name val="HG丸ｺﾞｼｯｸM-PRO"/>
        <family val="3"/>
        <charset val="128"/>
        <scheme val="none"/>
      </font>
      <numFmt numFmtId="30" formatCode="@"/>
      <fill>
        <patternFill patternType="solid">
          <fgColor theme="4" tint="0.79998168889431442"/>
          <bgColor theme="4" tint="0.79998168889431442"/>
        </patternFill>
      </fill>
      <border diagonalUp="0" diagonalDown="0">
        <left style="thin">
          <color theme="4" tint="0.39997558519241921"/>
        </left>
        <right/>
        <top style="thin">
          <color theme="4" tint="0.39997558519241921"/>
        </top>
        <bottom/>
        <vertical/>
        <horizontal/>
      </border>
    </dxf>
    <dxf>
      <font>
        <b val="0"/>
        <i val="0"/>
        <strike val="0"/>
        <condense val="0"/>
        <extend val="0"/>
        <outline val="0"/>
        <shadow val="0"/>
        <u val="none"/>
        <vertAlign val="baseline"/>
        <sz val="10"/>
        <color theme="1"/>
        <name val="HG丸ｺﾞｼｯｸM-PRO"/>
        <family val="3"/>
        <charset val="128"/>
        <scheme val="none"/>
      </font>
      <numFmt numFmtId="30" formatCode="@"/>
      <fill>
        <patternFill patternType="solid">
          <fgColor theme="4" tint="0.79998168889431442"/>
          <bgColor theme="4" tint="0.79998168889431442"/>
        </patternFill>
      </fill>
      <border diagonalUp="0" diagonalDown="0">
        <left style="thin">
          <color theme="4" tint="0.39997558519241921"/>
        </left>
        <right/>
        <top style="thin">
          <color theme="4" tint="0.39997558519241921"/>
        </top>
        <bottom/>
        <vertical/>
        <horizontal/>
      </border>
    </dxf>
    <dxf>
      <font>
        <b val="0"/>
        <i val="0"/>
        <strike val="0"/>
        <condense val="0"/>
        <extend val="0"/>
        <outline val="0"/>
        <shadow val="0"/>
        <u val="none"/>
        <vertAlign val="baseline"/>
        <sz val="10"/>
        <color theme="1"/>
        <name val="HG丸ｺﾞｼｯｸM-PRO"/>
        <family val="3"/>
        <charset val="128"/>
        <scheme val="none"/>
      </font>
      <numFmt numFmtId="30" formatCode="@"/>
      <fill>
        <patternFill patternType="solid">
          <fgColor theme="4" tint="0.79998168889431442"/>
          <bgColor theme="4" tint="0.79998168889431442"/>
        </patternFill>
      </fill>
      <border diagonalUp="0" diagonalDown="0">
        <left style="thin">
          <color theme="4" tint="0.39997558519241921"/>
        </left>
        <right/>
        <top style="thin">
          <color theme="4" tint="0.39997558519241921"/>
        </top>
        <bottom/>
        <vertical/>
        <horizontal/>
      </border>
    </dxf>
    <dxf>
      <font>
        <b val="0"/>
        <i val="0"/>
        <strike val="0"/>
        <condense val="0"/>
        <extend val="0"/>
        <outline val="0"/>
        <shadow val="0"/>
        <u val="none"/>
        <vertAlign val="baseline"/>
        <sz val="10"/>
        <color theme="1"/>
        <name val="HG丸ｺﾞｼｯｸM-PRO"/>
        <family val="3"/>
        <charset val="128"/>
        <scheme val="none"/>
      </font>
      <numFmt numFmtId="30" formatCode="@"/>
      <fill>
        <patternFill patternType="solid">
          <fgColor theme="4" tint="0.79998168889431442"/>
          <bgColor theme="4" tint="0.79998168889431442"/>
        </patternFill>
      </fill>
      <border diagonalUp="0" diagonalDown="0">
        <left style="thin">
          <color theme="4" tint="0.39997558519241921"/>
        </left>
        <right/>
        <top style="thin">
          <color theme="4" tint="0.39997558519241921"/>
        </top>
        <bottom/>
        <vertical/>
        <horizontal/>
      </border>
    </dxf>
    <dxf>
      <font>
        <b val="0"/>
        <i val="0"/>
        <strike val="0"/>
        <condense val="0"/>
        <extend val="0"/>
        <outline val="0"/>
        <shadow val="0"/>
        <u val="none"/>
        <vertAlign val="baseline"/>
        <sz val="10"/>
        <color theme="1"/>
        <name val="HG丸ｺﾞｼｯｸM-PRO"/>
        <family val="3"/>
        <charset val="128"/>
        <scheme val="none"/>
      </font>
      <numFmt numFmtId="30" formatCode="@"/>
      <fill>
        <patternFill patternType="solid">
          <fgColor theme="4" tint="0.79998168889431442"/>
          <bgColor theme="4" tint="0.79998168889431442"/>
        </patternFill>
      </fill>
      <border diagonalUp="0" diagonalDown="0">
        <left style="thin">
          <color theme="4" tint="0.39997558519241921"/>
        </left>
        <right/>
        <top style="thin">
          <color theme="4" tint="0.39997558519241921"/>
        </top>
        <bottom/>
        <vertical/>
        <horizontal/>
      </border>
    </dxf>
    <dxf>
      <border outline="0">
        <bottom style="thin">
          <color theme="4" tint="0.39997558519241921"/>
        </bottom>
      </border>
    </dxf>
    <dxf>
      <font>
        <b val="0"/>
        <i val="0"/>
        <strike val="0"/>
        <condense val="0"/>
        <extend val="0"/>
        <outline val="0"/>
        <shadow val="0"/>
        <u val="none"/>
        <vertAlign val="baseline"/>
        <sz val="10"/>
        <color theme="1"/>
        <name val="HG丸ｺﾞｼｯｸM-PRO"/>
        <family val="3"/>
        <charset val="128"/>
        <scheme val="none"/>
      </font>
      <fill>
        <patternFill patternType="solid">
          <fgColor theme="4" tint="0.79998168889431442"/>
          <bgColor theme="4" tint="0.79998168889431442"/>
        </patternFill>
      </fill>
    </dxf>
    <dxf>
      <font>
        <b val="0"/>
        <i val="0"/>
        <strike val="0"/>
        <condense val="0"/>
        <extend val="0"/>
        <outline val="0"/>
        <shadow val="0"/>
        <u val="none"/>
        <vertAlign val="baseline"/>
        <sz val="10"/>
        <color theme="1"/>
        <name val="HG丸ｺﾞｼｯｸM-PRO"/>
        <family val="3"/>
        <charset val="128"/>
        <scheme val="none"/>
      </font>
      <numFmt numFmtId="30" formatCode="@"/>
    </dxf>
    <dxf>
      <font>
        <b val="0"/>
        <i val="0"/>
        <strike val="0"/>
        <condense val="0"/>
        <extend val="0"/>
        <outline val="0"/>
        <shadow val="0"/>
        <u val="none"/>
        <vertAlign val="baseline"/>
        <sz val="10"/>
        <color theme="1"/>
        <name val="HG丸ｺﾞｼｯｸM-PRO"/>
        <family val="3"/>
        <charset val="128"/>
        <scheme val="none"/>
      </font>
      <numFmt numFmtId="30" formatCode="@"/>
      <fill>
        <patternFill patternType="solid">
          <fgColor theme="4" tint="0.79998168889431442"/>
          <bgColor theme="4" tint="0.79998168889431442"/>
        </patternFill>
      </fill>
      <border diagonalUp="0" diagonalDown="0">
        <left style="thin">
          <color theme="4" tint="0.39997558519241921"/>
        </left>
        <right/>
        <top style="thin">
          <color theme="4" tint="0.39997558519241921"/>
        </top>
        <bottom/>
        <vertical/>
        <horizontal/>
      </border>
    </dxf>
    <dxf>
      <font>
        <b val="0"/>
        <i val="0"/>
        <strike val="0"/>
        <condense val="0"/>
        <extend val="0"/>
        <outline val="0"/>
        <shadow val="0"/>
        <u val="none"/>
        <vertAlign val="baseline"/>
        <sz val="10"/>
        <color theme="1"/>
        <name val="HG丸ｺﾞｼｯｸM-PRO"/>
        <family val="3"/>
        <charset val="128"/>
        <scheme val="none"/>
      </font>
      <numFmt numFmtId="30" formatCode="@"/>
      <fill>
        <patternFill patternType="solid">
          <fgColor theme="4" tint="0.79998168889431442"/>
          <bgColor theme="4" tint="0.79998168889431442"/>
        </patternFill>
      </fill>
      <border diagonalUp="0" diagonalDown="0">
        <left style="thin">
          <color theme="4" tint="0.39997558519241921"/>
        </left>
        <right/>
        <top style="thin">
          <color theme="4" tint="0.39997558519241921"/>
        </top>
        <bottom/>
        <vertical/>
        <horizontal/>
      </border>
    </dxf>
    <dxf>
      <font>
        <b val="0"/>
        <i val="0"/>
        <strike val="0"/>
        <condense val="0"/>
        <extend val="0"/>
        <outline val="0"/>
        <shadow val="0"/>
        <u val="none"/>
        <vertAlign val="baseline"/>
        <sz val="10"/>
        <color theme="1"/>
        <name val="HG丸ｺﾞｼｯｸM-PRO"/>
        <family val="3"/>
        <charset val="128"/>
        <scheme val="none"/>
      </font>
      <numFmt numFmtId="30" formatCode="@"/>
      <fill>
        <patternFill patternType="solid">
          <fgColor theme="4" tint="0.79998168889431442"/>
          <bgColor theme="4" tint="0.79998168889431442"/>
        </patternFill>
      </fill>
      <border diagonalUp="0" diagonalDown="0">
        <left style="thin">
          <color theme="4" tint="0.39997558519241921"/>
        </left>
        <right/>
        <top style="thin">
          <color theme="4" tint="0.39997558519241921"/>
        </top>
        <bottom/>
        <vertical/>
        <horizontal/>
      </border>
    </dxf>
    <dxf>
      <font>
        <b val="0"/>
        <i val="0"/>
        <strike val="0"/>
        <condense val="0"/>
        <extend val="0"/>
        <outline val="0"/>
        <shadow val="0"/>
        <u val="none"/>
        <vertAlign val="baseline"/>
        <sz val="10"/>
        <color theme="1"/>
        <name val="HG丸ｺﾞｼｯｸM-PRO"/>
        <family val="3"/>
        <charset val="128"/>
        <scheme val="none"/>
      </font>
      <numFmt numFmtId="30" formatCode="@"/>
      <fill>
        <patternFill patternType="solid">
          <fgColor theme="4" tint="0.79998168889431442"/>
          <bgColor theme="4" tint="0.79998168889431442"/>
        </patternFill>
      </fill>
      <border diagonalUp="0" diagonalDown="0">
        <left style="thin">
          <color theme="4" tint="0.39997558519241921"/>
        </left>
        <right/>
        <top style="thin">
          <color theme="4" tint="0.39997558519241921"/>
        </top>
        <bottom/>
        <vertical/>
        <horizontal/>
      </border>
    </dxf>
    <dxf>
      <font>
        <b val="0"/>
        <i val="0"/>
        <strike val="0"/>
        <condense val="0"/>
        <extend val="0"/>
        <outline val="0"/>
        <shadow val="0"/>
        <u val="none"/>
        <vertAlign val="baseline"/>
        <sz val="10"/>
        <color theme="1"/>
        <name val="HG丸ｺﾞｼｯｸM-PRO"/>
        <family val="3"/>
        <charset val="128"/>
        <scheme val="none"/>
      </font>
      <numFmt numFmtId="30" formatCode="@"/>
      <fill>
        <patternFill patternType="solid">
          <fgColor theme="4" tint="0.79998168889431442"/>
          <bgColor theme="4" tint="0.79998168889431442"/>
        </patternFill>
      </fill>
      <border diagonalUp="0" diagonalDown="0">
        <left style="thin">
          <color theme="4" tint="0.39997558519241921"/>
        </left>
        <right/>
        <top style="thin">
          <color theme="4" tint="0.39997558519241921"/>
        </top>
        <bottom/>
        <vertical/>
        <horizontal/>
      </border>
    </dxf>
    <dxf>
      <font>
        <b val="0"/>
        <i val="0"/>
        <strike val="0"/>
        <condense val="0"/>
        <extend val="0"/>
        <outline val="0"/>
        <shadow val="0"/>
        <u val="none"/>
        <vertAlign val="baseline"/>
        <sz val="10"/>
        <color theme="1"/>
        <name val="HG丸ｺﾞｼｯｸM-PRO"/>
        <family val="3"/>
        <charset val="128"/>
        <scheme val="none"/>
      </font>
      <numFmt numFmtId="30" formatCode="@"/>
      <fill>
        <patternFill patternType="solid">
          <fgColor theme="4" tint="0.79998168889431442"/>
          <bgColor theme="4" tint="0.79998168889431442"/>
        </patternFill>
      </fill>
      <border diagonalUp="0" diagonalDown="0">
        <left style="thin">
          <color theme="4" tint="0.39997558519241921"/>
        </left>
        <right/>
        <top style="thin">
          <color theme="4" tint="0.39997558519241921"/>
        </top>
        <bottom/>
        <vertical/>
        <horizontal/>
      </border>
    </dxf>
    <dxf>
      <border outline="0">
        <bottom style="thin">
          <color theme="4" tint="0.39997558519241921"/>
        </bottom>
      </border>
    </dxf>
    <dxf>
      <font>
        <b val="0"/>
        <i val="0"/>
        <strike val="0"/>
        <condense val="0"/>
        <extend val="0"/>
        <outline val="0"/>
        <shadow val="0"/>
        <u val="none"/>
        <vertAlign val="baseline"/>
        <sz val="10"/>
        <color theme="1"/>
        <name val="HG丸ｺﾞｼｯｸM-PRO"/>
        <family val="3"/>
        <charset val="128"/>
        <scheme val="none"/>
      </font>
      <fill>
        <patternFill patternType="solid">
          <fgColor theme="4" tint="0.79998168889431442"/>
          <bgColor theme="4" tint="0.79998168889431442"/>
        </patternFill>
      </fill>
    </dxf>
    <dxf>
      <font>
        <b val="0"/>
        <i val="0"/>
        <strike val="0"/>
        <condense val="0"/>
        <extend val="0"/>
        <outline val="0"/>
        <shadow val="0"/>
        <u val="none"/>
        <vertAlign val="baseline"/>
        <sz val="10"/>
        <color theme="1"/>
        <name val="HG丸ｺﾞｼｯｸM-PRO"/>
        <family val="3"/>
        <charset val="128"/>
        <scheme val="none"/>
      </font>
      <numFmt numFmtId="30" formatCode="@"/>
    </dxf>
    <dxf>
      <font>
        <b val="0"/>
        <i val="0"/>
        <strike val="0"/>
        <condense val="0"/>
        <extend val="0"/>
        <outline val="0"/>
        <shadow val="0"/>
        <u val="none"/>
        <vertAlign val="baseline"/>
        <sz val="10"/>
        <color auto="1"/>
        <name val="HG丸ｺﾞｼｯｸM-PRO"/>
        <family val="3"/>
        <charset val="128"/>
        <scheme val="none"/>
      </font>
      <numFmt numFmtId="0" formatCode="General"/>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0"/>
        <color auto="1"/>
        <name val="HG丸ｺﾞｼｯｸM-PRO"/>
        <family val="3"/>
        <charset val="128"/>
        <scheme val="none"/>
      </font>
      <numFmt numFmtId="0" formatCode="General"/>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0"/>
        <color auto="1"/>
        <name val="HG丸ｺﾞｼｯｸM-PRO"/>
        <family val="3"/>
        <charset val="128"/>
        <scheme val="none"/>
      </font>
      <numFmt numFmtId="0" formatCode="General"/>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0"/>
        <color auto="1"/>
        <name val="HG丸ｺﾞｼｯｸM-PRO"/>
        <family val="3"/>
        <charset val="128"/>
        <scheme val="none"/>
      </font>
      <numFmt numFmtId="0" formatCode="General"/>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0"/>
        <color auto="1"/>
        <name val="HG丸ｺﾞｼｯｸM-PRO"/>
        <family val="3"/>
        <charset val="128"/>
        <scheme val="none"/>
      </font>
      <numFmt numFmtId="0" formatCode="General"/>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0"/>
        <color auto="1"/>
        <name val="HG丸ｺﾞｼｯｸM-PRO"/>
        <family val="3"/>
        <charset val="128"/>
        <scheme val="none"/>
      </font>
      <numFmt numFmtId="0" formatCode="General"/>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right/>
        <top style="thin">
          <color theme="4" tint="0.39997558519241921"/>
        </top>
        <bottom style="thin">
          <color theme="4" tint="0.39997558519241921"/>
        </bottom>
        <vertical/>
        <horizontal/>
      </border>
    </dxf>
    <dxf>
      <border outline="0">
        <top style="thin">
          <color theme="4" tint="0.39997558519241921"/>
        </top>
      </border>
    </dxf>
    <dxf>
      <border outline="0">
        <right style="thin">
          <color theme="4" tint="0.39997558519241921"/>
        </right>
        <top style="thin">
          <color theme="4" tint="0.39997558519241921"/>
        </top>
        <bottom style="thin">
          <color theme="4" tint="0.39997558519241921"/>
        </bottom>
      </border>
    </dxf>
    <dxf>
      <font>
        <b val="0"/>
        <i val="0"/>
        <strike val="0"/>
        <condense val="0"/>
        <extend val="0"/>
        <outline val="0"/>
        <shadow val="0"/>
        <u val="none"/>
        <vertAlign val="baseline"/>
        <sz val="10"/>
        <color auto="1"/>
        <name val="HG丸ｺﾞｼｯｸM-PRO"/>
        <family val="3"/>
        <charset val="128"/>
        <scheme val="none"/>
      </font>
      <fill>
        <patternFill patternType="solid">
          <fgColor theme="4" tint="0.79998168889431442"/>
          <bgColor theme="4" tint="0.79998168889431442"/>
        </patternFill>
      </fill>
      <alignment horizontal="general" vertical="center" textRotation="0" wrapText="0" indent="0" justifyLastLine="0" shrinkToFit="0" readingOrder="0"/>
    </dxf>
    <dxf>
      <border outline="0">
        <bottom style="thin">
          <color theme="4" tint="0.39997558519241921"/>
        </bottom>
      </border>
    </dxf>
    <dxf>
      <font>
        <b/>
        <i val="0"/>
        <strike val="0"/>
        <condense val="0"/>
        <extend val="0"/>
        <outline val="0"/>
        <shadow val="0"/>
        <u val="none"/>
        <vertAlign val="baseline"/>
        <sz val="10"/>
        <color auto="1"/>
        <name val="HG丸ｺﾞｼｯｸM-PRO"/>
        <family val="3"/>
        <charset val="128"/>
        <scheme val="none"/>
      </font>
      <fill>
        <patternFill patternType="solid">
          <fgColor theme="4"/>
          <bgColor theme="4"/>
        </patternFill>
      </fill>
      <alignment horizontal="general" vertical="center" textRotation="0" wrapText="0" indent="0" justifyLastLine="0" shrinkToFit="0" readingOrder="0"/>
    </dxf>
    <dxf>
      <font>
        <b val="0"/>
        <i val="0"/>
        <strike val="0"/>
        <condense val="0"/>
        <extend val="0"/>
        <outline val="0"/>
        <shadow val="0"/>
        <u val="none"/>
        <vertAlign val="baseline"/>
        <sz val="10"/>
        <color theme="1"/>
        <name val="HG丸ｺﾞｼｯｸM-PRO"/>
        <family val="3"/>
        <charset val="128"/>
        <scheme val="none"/>
      </font>
      <numFmt numFmtId="30" formatCode="@"/>
    </dxf>
    <dxf>
      <font>
        <b val="0"/>
        <i val="0"/>
        <strike val="0"/>
        <condense val="0"/>
        <extend val="0"/>
        <outline val="0"/>
        <shadow val="0"/>
        <u val="none"/>
        <vertAlign val="baseline"/>
        <sz val="10"/>
        <color theme="1"/>
        <name val="HG丸ｺﾞｼｯｸM-PRO"/>
        <family val="3"/>
        <charset val="128"/>
        <scheme val="none"/>
      </font>
      <numFmt numFmtId="30" formatCode="@"/>
    </dxf>
    <dxf>
      <font>
        <b val="0"/>
        <i val="0"/>
        <strike val="0"/>
        <condense val="0"/>
        <extend val="0"/>
        <outline val="0"/>
        <shadow val="0"/>
        <u val="none"/>
        <vertAlign val="baseline"/>
        <sz val="10"/>
        <color theme="1"/>
        <name val="HG丸ｺﾞｼｯｸM-PRO"/>
        <family val="3"/>
        <charset val="128"/>
        <scheme val="none"/>
      </font>
      <numFmt numFmtId="30" formatCode="@"/>
    </dxf>
    <dxf>
      <font>
        <b val="0"/>
        <i val="0"/>
        <strike val="0"/>
        <condense val="0"/>
        <extend val="0"/>
        <outline val="0"/>
        <shadow val="0"/>
        <u val="none"/>
        <vertAlign val="baseline"/>
        <sz val="10"/>
        <color theme="1"/>
        <name val="HG丸ｺﾞｼｯｸM-PRO"/>
        <family val="3"/>
        <charset val="128"/>
        <scheme val="none"/>
      </font>
      <numFmt numFmtId="30" formatCode="@"/>
    </dxf>
    <dxf>
      <font>
        <b val="0"/>
        <i val="0"/>
        <strike val="0"/>
        <condense val="0"/>
        <extend val="0"/>
        <outline val="0"/>
        <shadow val="0"/>
        <u val="none"/>
        <vertAlign val="baseline"/>
        <sz val="10"/>
        <color theme="1"/>
        <name val="HG丸ｺﾞｼｯｸM-PRO"/>
        <family val="3"/>
        <charset val="128"/>
        <scheme val="none"/>
      </font>
      <numFmt numFmtId="30" formatCode="@"/>
    </dxf>
    <dxf>
      <font>
        <b val="0"/>
        <i val="0"/>
        <strike val="0"/>
        <condense val="0"/>
        <extend val="0"/>
        <outline val="0"/>
        <shadow val="0"/>
        <u val="none"/>
        <vertAlign val="baseline"/>
        <sz val="10"/>
        <color theme="1"/>
        <name val="HG丸ｺﾞｼｯｸM-PRO"/>
        <family val="3"/>
        <charset val="128"/>
        <scheme val="none"/>
      </font>
    </dxf>
    <dxf>
      <font>
        <b/>
        <i val="0"/>
        <strike val="0"/>
        <condense val="0"/>
        <extend val="0"/>
        <outline val="0"/>
        <shadow val="0"/>
        <u val="none"/>
        <vertAlign val="baseline"/>
        <sz val="10"/>
        <color theme="1"/>
        <name val="HG丸ｺﾞｼｯｸM-PRO"/>
        <family val="3"/>
        <charset val="128"/>
        <scheme val="none"/>
      </font>
      <numFmt numFmtId="30" formatCode="@"/>
      <fill>
        <patternFill patternType="solid">
          <fgColor indexed="64"/>
          <bgColor theme="4"/>
        </patternFill>
      </fill>
    </dxf>
    <dxf>
      <font>
        <b val="0"/>
        <i val="0"/>
        <strike val="0"/>
        <condense val="0"/>
        <extend val="0"/>
        <outline val="0"/>
        <shadow val="0"/>
        <u val="none"/>
        <vertAlign val="baseline"/>
        <sz val="10"/>
        <color theme="1"/>
        <name val="HG丸ｺﾞｼｯｸM-PRO"/>
        <family val="3"/>
        <charset val="128"/>
        <scheme val="none"/>
      </font>
      <numFmt numFmtId="30" formatCode="@"/>
    </dxf>
    <dxf>
      <font>
        <b val="0"/>
        <i val="0"/>
        <strike val="0"/>
        <condense val="0"/>
        <extend val="0"/>
        <outline val="0"/>
        <shadow val="0"/>
        <u val="none"/>
        <vertAlign val="baseline"/>
        <sz val="10"/>
        <color theme="1"/>
        <name val="HG丸ｺﾞｼｯｸM-PRO"/>
        <family val="3"/>
        <charset val="128"/>
        <scheme val="none"/>
      </font>
      <numFmt numFmtId="30" formatCode="@"/>
    </dxf>
    <dxf>
      <font>
        <b val="0"/>
        <i val="0"/>
        <strike val="0"/>
        <condense val="0"/>
        <extend val="0"/>
        <outline val="0"/>
        <shadow val="0"/>
        <u val="none"/>
        <vertAlign val="baseline"/>
        <sz val="10"/>
        <color theme="1"/>
        <name val="HG丸ｺﾞｼｯｸM-PRO"/>
        <family val="3"/>
        <charset val="128"/>
        <scheme val="none"/>
      </font>
      <numFmt numFmtId="30" formatCode="@"/>
    </dxf>
    <dxf>
      <font>
        <b val="0"/>
        <i val="0"/>
        <strike val="0"/>
        <condense val="0"/>
        <extend val="0"/>
        <outline val="0"/>
        <shadow val="0"/>
        <u val="none"/>
        <vertAlign val="baseline"/>
        <sz val="10"/>
        <color theme="1"/>
        <name val="HG丸ｺﾞｼｯｸM-PRO"/>
        <family val="3"/>
        <charset val="128"/>
        <scheme val="none"/>
      </font>
      <numFmt numFmtId="30" formatCode="@"/>
    </dxf>
    <dxf>
      <border outline="0">
        <top style="thin">
          <color theme="4" tint="0.39997558519241921"/>
        </top>
      </border>
    </dxf>
    <dxf>
      <font>
        <b val="0"/>
        <i val="0"/>
        <strike val="0"/>
        <condense val="0"/>
        <extend val="0"/>
        <outline val="0"/>
        <shadow val="0"/>
        <u val="none"/>
        <vertAlign val="baseline"/>
        <sz val="10"/>
        <color theme="1"/>
        <name val="HG丸ｺﾞｼｯｸM-PRO"/>
        <family val="3"/>
        <charset val="128"/>
        <scheme val="none"/>
      </font>
    </dxf>
    <dxf>
      <border outline="0">
        <bottom style="thin">
          <color theme="4" tint="0.39997558519241921"/>
        </bottom>
      </border>
    </dxf>
    <dxf>
      <font>
        <b/>
        <i val="0"/>
        <strike val="0"/>
        <condense val="0"/>
        <extend val="0"/>
        <outline val="0"/>
        <shadow val="0"/>
        <u val="none"/>
        <vertAlign val="baseline"/>
        <sz val="10"/>
        <color theme="0"/>
        <name val="HG丸ｺﾞｼｯｸM-PRO"/>
        <family val="3"/>
        <charset val="128"/>
        <scheme val="none"/>
      </font>
      <numFmt numFmtId="0" formatCode="General"/>
      <fill>
        <patternFill patternType="solid">
          <fgColor theme="4"/>
          <bgColor theme="4"/>
        </patternFill>
      </fill>
      <alignment horizontal="general" vertical="center" textRotation="0" wrapText="0" indent="0" justifyLastLine="0" shrinkToFit="0" readingOrder="0"/>
    </dxf>
    <dxf>
      <font>
        <b val="0"/>
        <i val="0"/>
        <strike val="0"/>
        <condense val="0"/>
        <extend val="0"/>
        <outline val="0"/>
        <shadow val="0"/>
        <u val="none"/>
        <vertAlign val="baseline"/>
        <sz val="10"/>
        <color auto="1"/>
        <name val="HG丸ｺﾞｼｯｸM-PRO"/>
        <family val="3"/>
        <charset val="128"/>
        <scheme val="none"/>
      </font>
      <numFmt numFmtId="0" formatCode="General"/>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0"/>
        <color auto="1"/>
        <name val="HG丸ｺﾞｼｯｸM-PRO"/>
        <family val="3"/>
        <charset val="128"/>
        <scheme val="none"/>
      </font>
      <numFmt numFmtId="0" formatCode="General"/>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0"/>
        <color auto="1"/>
        <name val="HG丸ｺﾞｼｯｸM-PRO"/>
        <family val="3"/>
        <charset val="128"/>
        <scheme val="none"/>
      </font>
      <numFmt numFmtId="0" formatCode="General"/>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0"/>
        <color auto="1"/>
        <name val="HG丸ｺﾞｼｯｸM-PRO"/>
        <family val="3"/>
        <charset val="128"/>
        <scheme val="none"/>
      </font>
      <numFmt numFmtId="0" formatCode="General"/>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0"/>
        <color auto="1"/>
        <name val="HG丸ｺﾞｼｯｸM-PRO"/>
        <family val="3"/>
        <charset val="128"/>
        <scheme val="none"/>
      </font>
      <numFmt numFmtId="0" formatCode="General"/>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0"/>
        <color auto="1"/>
        <name val="HG丸ｺﾞｼｯｸM-PRO"/>
        <family val="3"/>
        <charset val="128"/>
        <scheme val="none"/>
      </font>
      <numFmt numFmtId="0" formatCode="General"/>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right/>
        <top style="thin">
          <color theme="4" tint="0.39997558519241921"/>
        </top>
        <bottom style="thin">
          <color theme="4" tint="0.39997558519241921"/>
        </bottom>
        <vertical/>
        <horizontal/>
      </border>
    </dxf>
    <dxf>
      <border outline="0">
        <top style="thin">
          <color theme="4" tint="0.39997558519241921"/>
        </top>
      </border>
    </dxf>
    <dxf>
      <border outline="0">
        <right style="thin">
          <color theme="4" tint="0.39997558519241921"/>
        </right>
        <top style="thin">
          <color theme="4" tint="0.39997558519241921"/>
        </top>
        <bottom style="thin">
          <color theme="4" tint="0.39997558519241921"/>
        </bottom>
      </border>
    </dxf>
    <dxf>
      <font>
        <b val="0"/>
        <i val="0"/>
        <strike val="0"/>
        <condense val="0"/>
        <extend val="0"/>
        <outline val="0"/>
        <shadow val="0"/>
        <u val="none"/>
        <vertAlign val="baseline"/>
        <sz val="10"/>
        <color auto="1"/>
        <name val="HG丸ｺﾞｼｯｸM-PRO"/>
        <family val="3"/>
        <charset val="128"/>
        <scheme val="none"/>
      </font>
      <fill>
        <patternFill patternType="solid">
          <fgColor theme="4" tint="0.79998168889431442"/>
          <bgColor theme="4" tint="0.79998168889431442"/>
        </patternFill>
      </fill>
      <alignment horizontal="general" vertical="center" textRotation="0" wrapText="0" indent="0" justifyLastLine="0" shrinkToFit="0" readingOrder="0"/>
    </dxf>
    <dxf>
      <border outline="0">
        <bottom style="thin">
          <color theme="4" tint="0.39997558519241921"/>
        </bottom>
      </border>
    </dxf>
    <dxf>
      <font>
        <b/>
        <i val="0"/>
        <strike val="0"/>
        <condense val="0"/>
        <extend val="0"/>
        <outline val="0"/>
        <shadow val="0"/>
        <u val="none"/>
        <vertAlign val="baseline"/>
        <sz val="10"/>
        <color auto="1"/>
        <name val="HG丸ｺﾞｼｯｸM-PRO"/>
        <family val="3"/>
        <charset val="128"/>
        <scheme val="none"/>
      </font>
      <fill>
        <patternFill patternType="solid">
          <fgColor theme="4"/>
          <bgColor theme="4"/>
        </patternFill>
      </fill>
      <alignment horizontal="general" vertical="center" textRotation="0" wrapText="0" indent="0" justifyLastLine="0" shrinkToFit="0" readingOrder="0"/>
    </dxf>
    <dxf>
      <font>
        <b val="0"/>
        <i val="0"/>
        <strike val="0"/>
        <condense val="0"/>
        <extend val="0"/>
        <outline val="0"/>
        <shadow val="0"/>
        <u val="none"/>
        <vertAlign val="baseline"/>
        <sz val="10"/>
        <color auto="1"/>
        <name val="HG丸ｺﾞｼｯｸM-PRO"/>
        <family val="3"/>
        <charset val="128"/>
        <scheme val="none"/>
      </font>
      <numFmt numFmtId="0" formatCode="General"/>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0"/>
        <color auto="1"/>
        <name val="HG丸ｺﾞｼｯｸM-PRO"/>
        <family val="3"/>
        <charset val="128"/>
        <scheme val="none"/>
      </font>
      <numFmt numFmtId="0" formatCode="General"/>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0"/>
        <color theme="1"/>
        <name val="HG丸ｺﾞｼｯｸM-PRO"/>
        <family val="3"/>
        <charset val="128"/>
        <scheme val="none"/>
      </font>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0"/>
        <color theme="1"/>
        <name val="HG丸ｺﾞｼｯｸM-PRO"/>
        <family val="3"/>
        <charset val="128"/>
        <scheme val="none"/>
      </font>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0"/>
        <color auto="1"/>
        <name val="HG丸ｺﾞｼｯｸM-PRO"/>
        <family val="3"/>
        <charset val="128"/>
        <scheme val="none"/>
      </font>
      <numFmt numFmtId="0" formatCode="General"/>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0"/>
        <color auto="1"/>
        <name val="HG丸ｺﾞｼｯｸM-PRO"/>
        <family val="3"/>
        <charset val="128"/>
        <scheme val="none"/>
      </font>
      <numFmt numFmtId="0" formatCode="General"/>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0"/>
        <color auto="1"/>
        <name val="HG丸ｺﾞｼｯｸM-PRO"/>
        <family val="3"/>
        <charset val="128"/>
        <scheme val="none"/>
      </font>
      <numFmt numFmtId="0" formatCode="General"/>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0"/>
        <color auto="1"/>
        <name val="HG丸ｺﾞｼｯｸM-PRO"/>
        <family val="3"/>
        <charset val="128"/>
        <scheme val="none"/>
      </font>
      <numFmt numFmtId="0" formatCode="General"/>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0"/>
        <color auto="1"/>
        <name val="HG丸ｺﾞｼｯｸM-PRO"/>
        <family val="3"/>
        <charset val="128"/>
        <scheme val="none"/>
      </font>
      <numFmt numFmtId="0" formatCode="General"/>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0"/>
        <color auto="1"/>
        <name val="HG丸ｺﾞｼｯｸM-PRO"/>
        <family val="3"/>
        <charset val="128"/>
        <scheme val="none"/>
      </font>
      <numFmt numFmtId="0" formatCode="General"/>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0"/>
        <color theme="1"/>
        <name val="HG丸ｺﾞｼｯｸM-PRO"/>
        <family val="3"/>
        <charset val="128"/>
        <scheme val="none"/>
      </font>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0"/>
        <color theme="1"/>
        <name val="HG丸ｺﾞｼｯｸM-PRO"/>
        <family val="3"/>
        <charset val="128"/>
        <scheme val="none"/>
      </font>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right/>
        <top style="thin">
          <color theme="4" tint="0.39997558519241921"/>
        </top>
        <bottom style="thin">
          <color theme="4" tint="0.39997558519241921"/>
        </bottom>
        <vertical/>
        <horizontal/>
      </border>
    </dxf>
    <dxf>
      <border outline="0">
        <top style="thin">
          <color theme="4" tint="0.39997558519241921"/>
        </top>
      </border>
    </dxf>
    <dxf>
      <border outline="0">
        <top style="thin">
          <color theme="4" tint="0.39997558519241921"/>
        </top>
        <bottom style="thin">
          <color theme="4" tint="0.39997558519241921"/>
        </bottom>
      </border>
    </dxf>
    <dxf>
      <font>
        <b val="0"/>
        <i val="0"/>
        <strike val="0"/>
        <condense val="0"/>
        <extend val="0"/>
        <outline val="0"/>
        <shadow val="0"/>
        <u val="none"/>
        <vertAlign val="baseline"/>
        <sz val="10"/>
        <color auto="1"/>
        <name val="HG丸ｺﾞｼｯｸM-PRO"/>
        <family val="3"/>
        <charset val="128"/>
        <scheme val="none"/>
      </font>
      <fill>
        <patternFill patternType="solid">
          <fgColor theme="4" tint="0.79998168889431442"/>
          <bgColor theme="4" tint="0.79998168889431442"/>
        </patternFill>
      </fill>
      <alignment horizontal="general" vertical="center" textRotation="0" wrapText="0" indent="0" justifyLastLine="0" shrinkToFit="0" readingOrder="0"/>
    </dxf>
    <dxf>
      <border outline="0">
        <bottom style="thin">
          <color theme="4" tint="0.39997558519241921"/>
        </bottom>
      </border>
    </dxf>
    <dxf>
      <font>
        <b/>
        <i val="0"/>
        <strike val="0"/>
        <condense val="0"/>
        <extend val="0"/>
        <outline val="0"/>
        <shadow val="0"/>
        <u val="none"/>
        <vertAlign val="baseline"/>
        <sz val="10"/>
        <color auto="1"/>
        <name val="HG丸ｺﾞｼｯｸM-PRO"/>
        <family val="3"/>
        <charset val="128"/>
        <scheme val="none"/>
      </font>
      <fill>
        <patternFill patternType="solid">
          <fgColor theme="4"/>
          <bgColor theme="4"/>
        </patternFill>
      </fill>
      <alignment horizontal="general" vertical="center" textRotation="0" wrapText="0" indent="0" justifyLastLine="0" shrinkToFit="0" readingOrder="0"/>
    </dxf>
    <dxf>
      <font>
        <strike val="0"/>
        <outline val="0"/>
        <shadow val="0"/>
        <u val="none"/>
        <vertAlign val="baseline"/>
        <sz val="10"/>
        <name val="HG丸ｺﾞｼｯｸM-PRO"/>
        <family val="3"/>
        <charset val="128"/>
        <scheme val="none"/>
      </font>
      <alignment horizontal="general" vertical="center" textRotation="0" wrapText="0" indent="0" justifyLastLine="0" shrinkToFit="0" readingOrder="0"/>
    </dxf>
    <dxf>
      <font>
        <strike val="0"/>
        <outline val="0"/>
        <shadow val="0"/>
        <u val="none"/>
        <vertAlign val="baseline"/>
        <sz val="10"/>
        <name val="HG丸ｺﾞｼｯｸM-PRO"/>
        <family val="3"/>
        <charset val="128"/>
        <scheme val="none"/>
      </font>
      <alignment horizontal="general" vertical="center" textRotation="0" wrapText="0" indent="0" justifyLastLine="0" shrinkToFit="0" readingOrder="0"/>
    </dxf>
    <dxf>
      <font>
        <strike val="0"/>
        <outline val="0"/>
        <shadow val="0"/>
        <u val="none"/>
        <vertAlign val="baseline"/>
        <sz val="10"/>
        <name val="HG丸ｺﾞｼｯｸM-PRO"/>
        <family val="3"/>
        <charset val="128"/>
        <scheme val="none"/>
      </font>
      <alignment horizontal="general" vertical="center" textRotation="0" wrapText="0" indent="0" justifyLastLine="0" shrinkToFit="0" readingOrder="0"/>
    </dxf>
    <dxf>
      <font>
        <strike val="0"/>
        <outline val="0"/>
        <shadow val="0"/>
        <u val="none"/>
        <vertAlign val="baseline"/>
        <sz val="10"/>
        <name val="HG丸ｺﾞｼｯｸM-PRO"/>
        <family val="3"/>
        <charset val="128"/>
        <scheme val="none"/>
      </font>
      <alignment horizontal="general" vertical="center" textRotation="0" wrapText="0" indent="0" justifyLastLine="0" shrinkToFit="0" readingOrder="0"/>
    </dxf>
    <dxf>
      <font>
        <strike val="0"/>
        <outline val="0"/>
        <shadow val="0"/>
        <u val="none"/>
        <vertAlign val="baseline"/>
        <sz val="10"/>
        <name val="HG丸ｺﾞｼｯｸM-PRO"/>
        <family val="3"/>
        <charset val="128"/>
        <scheme val="none"/>
      </font>
      <alignment horizontal="general" vertical="center" textRotation="0" wrapText="0" indent="0" justifyLastLine="0" shrinkToFit="0" readingOrder="0"/>
    </dxf>
    <dxf>
      <font>
        <strike val="0"/>
        <outline val="0"/>
        <shadow val="0"/>
        <u val="none"/>
        <vertAlign val="baseline"/>
        <sz val="10"/>
        <name val="HG丸ｺﾞｼｯｸM-PRO"/>
        <family val="3"/>
        <charset val="128"/>
        <scheme val="none"/>
      </font>
      <alignment horizontal="general" vertical="center" textRotation="0" wrapText="0" indent="0" justifyLastLine="0" shrinkToFit="0" readingOrder="0"/>
    </dxf>
    <dxf>
      <font>
        <strike val="0"/>
        <outline val="0"/>
        <shadow val="0"/>
        <u val="none"/>
        <vertAlign val="baseline"/>
        <sz val="10"/>
        <name val="HG丸ｺﾞｼｯｸM-PRO"/>
        <family val="3"/>
        <charset val="128"/>
        <scheme val="none"/>
      </font>
      <alignment horizontal="general" vertical="center" textRotation="0" wrapText="0" indent="0" justifyLastLine="0" shrinkToFit="0" readingOrder="0"/>
    </dxf>
    <dxf>
      <font>
        <strike val="0"/>
        <outline val="0"/>
        <shadow val="0"/>
        <u val="none"/>
        <vertAlign val="baseline"/>
        <sz val="10"/>
        <name val="HG丸ｺﾞｼｯｸM-PRO"/>
        <family val="3"/>
        <charset val="128"/>
        <scheme val="none"/>
      </font>
      <alignment horizontal="general" vertical="center" textRotation="0" wrapText="0" indent="0" justifyLastLine="0" shrinkToFit="0" readingOrder="0"/>
    </dxf>
    <dxf>
      <font>
        <strike val="0"/>
        <outline val="0"/>
        <shadow val="0"/>
        <u val="none"/>
        <vertAlign val="baseline"/>
        <sz val="10"/>
        <name val="HG丸ｺﾞｼｯｸM-PRO"/>
        <family val="3"/>
        <charset val="128"/>
        <scheme val="none"/>
      </font>
      <alignment horizontal="general" vertical="center" textRotation="0" wrapText="0" indent="0" justifyLastLine="0" shrinkToFit="0" readingOrder="0"/>
    </dxf>
    <dxf>
      <font>
        <strike val="0"/>
        <outline val="0"/>
        <shadow val="0"/>
        <u val="none"/>
        <vertAlign val="baseline"/>
        <sz val="10"/>
        <name val="HG丸ｺﾞｼｯｸM-PRO"/>
        <family val="3"/>
        <charset val="128"/>
        <scheme val="none"/>
      </font>
      <alignment horizontal="general" vertical="center" textRotation="0" wrapText="0" indent="0" justifyLastLine="0" shrinkToFit="0" readingOrder="0"/>
    </dxf>
    <dxf>
      <font>
        <strike val="0"/>
        <outline val="0"/>
        <shadow val="0"/>
        <u val="none"/>
        <vertAlign val="baseline"/>
        <sz val="10"/>
        <name val="HG丸ｺﾞｼｯｸM-PRO"/>
        <family val="3"/>
        <charset val="128"/>
        <scheme val="none"/>
      </font>
      <alignment horizontal="general" vertical="center" textRotation="0" wrapText="0" indent="0" justifyLastLine="0" shrinkToFit="0" readingOrder="0"/>
    </dxf>
    <dxf>
      <font>
        <strike val="0"/>
        <outline val="0"/>
        <shadow val="0"/>
        <u val="none"/>
        <vertAlign val="baseline"/>
        <sz val="10"/>
        <color auto="1"/>
        <name val="HG丸ｺﾞｼｯｸM-PRO"/>
        <family val="3"/>
        <charset val="128"/>
        <scheme val="none"/>
      </font>
      <numFmt numFmtId="0" formatCode="General"/>
      <alignment horizontal="general" vertical="center" textRotation="0" wrapText="0" indent="0" justifyLastLine="0" shrinkToFit="0" readingOrder="0"/>
    </dxf>
    <dxf>
      <font>
        <strike val="0"/>
        <outline val="0"/>
        <shadow val="0"/>
        <u val="none"/>
        <vertAlign val="baseline"/>
        <sz val="10"/>
        <name val="HG丸ｺﾞｼｯｸM-PRO"/>
        <family val="3"/>
        <charset val="128"/>
        <scheme val="none"/>
      </font>
      <alignment horizontal="general" vertical="center" textRotation="0" wrapText="0" indent="0" justifyLastLine="0" shrinkToFit="0" readingOrder="0"/>
    </dxf>
    <dxf>
      <font>
        <strike val="0"/>
        <outline val="0"/>
        <shadow val="0"/>
        <u val="none"/>
        <vertAlign val="baseline"/>
        <sz val="10"/>
        <color auto="1"/>
        <name val="HG丸ｺﾞｼｯｸM-PRO"/>
        <family val="3"/>
        <charset val="128"/>
        <scheme val="none"/>
      </font>
      <alignment horizontal="general" vertical="center" textRotation="0" wrapText="0" indent="0" justifyLastLine="0" shrinkToFit="0" readingOrder="0"/>
    </dxf>
    <dxf>
      <border outline="0">
        <top style="thin">
          <color theme="4" tint="0.39997558519241921"/>
        </top>
      </border>
    </dxf>
    <dxf>
      <font>
        <b/>
        <i val="0"/>
        <strike val="0"/>
        <condense val="0"/>
        <extend val="0"/>
        <outline val="0"/>
        <shadow val="0"/>
        <u val="none"/>
        <vertAlign val="baseline"/>
        <sz val="10"/>
        <color auto="1"/>
        <name val="HG丸ｺﾞｼｯｸM-PRO"/>
        <family val="3"/>
        <charset val="128"/>
        <scheme val="none"/>
      </font>
      <fill>
        <patternFill patternType="solid">
          <fgColor theme="4"/>
          <bgColor theme="4"/>
        </patternFill>
      </fill>
    </dxf>
    <dxf>
      <font>
        <strike val="0"/>
        <outline val="0"/>
        <shadow val="0"/>
        <u val="none"/>
        <vertAlign val="baseline"/>
        <sz val="10"/>
        <name val="HG丸ｺﾞｼｯｸM-PRO"/>
        <family val="3"/>
        <charset val="128"/>
        <scheme val="none"/>
      </font>
      <alignment horizontal="general" vertical="center" textRotation="0" wrapText="0" indent="0" justifyLastLine="0" shrinkToFit="0" readingOrder="0"/>
    </dxf>
    <dxf>
      <font>
        <strike val="0"/>
        <outline val="0"/>
        <shadow val="0"/>
        <u val="none"/>
        <vertAlign val="baseline"/>
        <sz val="10"/>
        <name val="HG丸ｺﾞｼｯｸM-PRO"/>
        <family val="3"/>
        <charset val="128"/>
        <scheme val="none"/>
      </font>
      <alignment horizontal="general" vertical="center" textRotation="0" wrapText="0" indent="0" justifyLastLine="0" shrinkToFit="0" readingOrder="0"/>
    </dxf>
    <dxf>
      <font>
        <strike val="0"/>
        <outline val="0"/>
        <shadow val="0"/>
        <u val="none"/>
        <vertAlign val="baseline"/>
        <sz val="10"/>
        <name val="HG丸ｺﾞｼｯｸM-PRO"/>
        <family val="3"/>
        <charset val="128"/>
        <scheme val="none"/>
      </font>
      <alignment horizontal="general" vertical="center" textRotation="0" wrapText="0" indent="0" justifyLastLine="0" shrinkToFit="0" readingOrder="0"/>
    </dxf>
    <dxf>
      <font>
        <strike val="0"/>
        <outline val="0"/>
        <shadow val="0"/>
        <u val="none"/>
        <vertAlign val="baseline"/>
        <sz val="10"/>
        <name val="HG丸ｺﾞｼｯｸM-PRO"/>
        <family val="3"/>
        <charset val="128"/>
        <scheme val="none"/>
      </font>
      <alignment horizontal="general" vertical="center" textRotation="0" wrapText="0" indent="0" justifyLastLine="0" shrinkToFit="0" readingOrder="0"/>
    </dxf>
    <dxf>
      <font>
        <strike val="0"/>
        <outline val="0"/>
        <shadow val="0"/>
        <u val="none"/>
        <vertAlign val="baseline"/>
        <sz val="10"/>
        <name val="HG丸ｺﾞｼｯｸM-PRO"/>
        <family val="3"/>
        <charset val="128"/>
        <scheme val="none"/>
      </font>
      <alignment horizontal="general" vertical="center" textRotation="0" wrapText="0" indent="0" justifyLastLine="0" shrinkToFit="0" readingOrder="0"/>
    </dxf>
    <dxf>
      <font>
        <strike val="0"/>
        <outline val="0"/>
        <shadow val="0"/>
        <u val="none"/>
        <vertAlign val="baseline"/>
        <sz val="10"/>
        <name val="HG丸ｺﾞｼｯｸM-PRO"/>
        <family val="3"/>
        <charset val="128"/>
        <scheme val="none"/>
      </font>
      <alignment horizontal="general" vertical="center" textRotation="0" wrapText="0" indent="0" justifyLastLine="0" shrinkToFit="0" readingOrder="0"/>
    </dxf>
    <dxf>
      <font>
        <strike val="0"/>
        <outline val="0"/>
        <shadow val="0"/>
        <u val="none"/>
        <vertAlign val="baseline"/>
        <sz val="10"/>
        <name val="HG丸ｺﾞｼｯｸM-PRO"/>
        <family val="3"/>
        <charset val="128"/>
        <scheme val="none"/>
      </font>
      <alignment horizontal="general" vertical="center" textRotation="0" wrapText="0" indent="0" justifyLastLine="0" shrinkToFit="0" readingOrder="0"/>
    </dxf>
    <dxf>
      <font>
        <strike val="0"/>
        <outline val="0"/>
        <shadow val="0"/>
        <u val="none"/>
        <vertAlign val="baseline"/>
        <sz val="10"/>
        <name val="HG丸ｺﾞｼｯｸM-PRO"/>
        <family val="3"/>
        <charset val="128"/>
        <scheme val="none"/>
      </font>
      <alignment horizontal="general" vertical="center" textRotation="0" wrapText="0" indent="0" justifyLastLine="0" shrinkToFit="0" readingOrder="0"/>
    </dxf>
    <dxf>
      <font>
        <strike val="0"/>
        <outline val="0"/>
        <shadow val="0"/>
        <u val="none"/>
        <vertAlign val="baseline"/>
        <sz val="10"/>
        <name val="HG丸ｺﾞｼｯｸM-PRO"/>
        <family val="3"/>
        <charset val="128"/>
        <scheme val="none"/>
      </font>
      <alignment horizontal="general" vertical="center" textRotation="0" wrapText="0" indent="0" justifyLastLine="0" shrinkToFit="0" readingOrder="0"/>
    </dxf>
    <dxf>
      <font>
        <strike val="0"/>
        <outline val="0"/>
        <shadow val="0"/>
        <u val="none"/>
        <vertAlign val="baseline"/>
        <sz val="10"/>
        <name val="HG丸ｺﾞｼｯｸM-PRO"/>
        <family val="3"/>
        <charset val="128"/>
        <scheme val="none"/>
      </font>
      <alignment horizontal="general" vertical="center" textRotation="0" wrapText="0" indent="0" justifyLastLine="0" shrinkToFit="0" readingOrder="0"/>
    </dxf>
    <dxf>
      <font>
        <strike val="0"/>
        <outline val="0"/>
        <shadow val="0"/>
        <u val="none"/>
        <vertAlign val="baseline"/>
        <sz val="10"/>
        <name val="HG丸ｺﾞｼｯｸM-PRO"/>
        <family val="3"/>
        <charset val="128"/>
        <scheme val="none"/>
      </font>
      <alignment horizontal="general" vertical="center" textRotation="0" wrapText="0" indent="0" justifyLastLine="0" shrinkToFit="0" readingOrder="0"/>
    </dxf>
    <dxf>
      <font>
        <strike val="0"/>
        <outline val="0"/>
        <shadow val="0"/>
        <u val="none"/>
        <vertAlign val="baseline"/>
        <sz val="10"/>
        <name val="HG丸ｺﾞｼｯｸM-PRO"/>
        <family val="3"/>
        <charset val="128"/>
        <scheme val="none"/>
      </font>
      <alignment horizontal="general" vertical="center" textRotation="0" wrapText="0" indent="0" justifyLastLine="0" shrinkToFit="0" readingOrder="0"/>
    </dxf>
    <dxf>
      <font>
        <strike val="0"/>
        <outline val="0"/>
        <shadow val="0"/>
        <u val="none"/>
        <vertAlign val="baseline"/>
        <sz val="10"/>
        <name val="HG丸ｺﾞｼｯｸM-PRO"/>
        <family val="3"/>
        <charset val="128"/>
        <scheme val="none"/>
      </font>
      <alignment horizontal="general" vertical="center" textRotation="0" wrapText="0" indent="0" justifyLastLine="0" shrinkToFit="0" readingOrder="0"/>
    </dxf>
    <dxf>
      <font>
        <strike val="0"/>
        <outline val="0"/>
        <shadow val="0"/>
        <u val="none"/>
        <vertAlign val="baseline"/>
        <sz val="10"/>
        <color auto="1"/>
        <name val="HG丸ｺﾞｼｯｸM-PRO"/>
        <family val="3"/>
        <charset val="128"/>
        <scheme val="none"/>
      </font>
      <alignment horizontal="general" vertical="center" textRotation="0" wrapText="0" indent="0" justifyLastLine="0" shrinkToFit="0" readingOrder="0"/>
    </dxf>
    <dxf>
      <font>
        <strike val="0"/>
        <outline val="0"/>
        <shadow val="0"/>
        <u val="none"/>
        <vertAlign val="baseline"/>
        <sz val="10"/>
        <name val="HG丸ｺﾞｼｯｸM-PRO"/>
        <family val="3"/>
        <charset val="128"/>
        <scheme val="none"/>
      </font>
      <alignment horizontal="general" vertical="center" textRotation="0" wrapText="0" indent="0" justifyLastLine="0" shrinkToFit="0" readingOrder="0"/>
    </dxf>
    <dxf>
      <font>
        <strike val="0"/>
        <outline val="0"/>
        <shadow val="0"/>
        <u val="none"/>
        <vertAlign val="baseline"/>
        <sz val="10"/>
        <name val="HG丸ｺﾞｼｯｸM-PRO"/>
        <family val="3"/>
        <charset val="128"/>
        <scheme val="none"/>
      </font>
      <alignment horizontal="general" vertical="center" textRotation="0" wrapText="0" indent="0" justifyLastLine="0" shrinkToFit="0" readingOrder="0"/>
    </dxf>
    <dxf>
      <font>
        <strike val="0"/>
        <outline val="0"/>
        <shadow val="0"/>
        <u val="none"/>
        <vertAlign val="baseline"/>
        <sz val="10"/>
        <name val="HG丸ｺﾞｼｯｸM-PRO"/>
        <family val="3"/>
        <charset val="128"/>
        <scheme val="none"/>
      </font>
      <alignment horizontal="general" vertical="center" textRotation="0" wrapText="0" indent="0" justifyLastLine="0" shrinkToFit="0" readingOrder="0"/>
    </dxf>
    <dxf>
      <font>
        <strike val="0"/>
        <outline val="0"/>
        <shadow val="0"/>
        <u val="none"/>
        <vertAlign val="baseline"/>
        <sz val="10"/>
        <name val="HG丸ｺﾞｼｯｸM-PRO"/>
        <family val="3"/>
        <charset val="128"/>
        <scheme val="none"/>
      </font>
      <alignment horizontal="general" vertical="center" textRotation="0" wrapText="0" indent="0" justifyLastLine="0" shrinkToFit="0" readingOrder="0"/>
    </dxf>
    <dxf>
      <font>
        <strike val="0"/>
        <outline val="0"/>
        <shadow val="0"/>
        <u val="none"/>
        <vertAlign val="baseline"/>
        <sz val="10"/>
        <name val="HG丸ｺﾞｼｯｸM-PRO"/>
        <family val="3"/>
        <charset val="128"/>
        <scheme val="none"/>
      </font>
      <alignment horizontal="general" vertical="center" textRotation="0" wrapText="0" indent="0" justifyLastLine="0" shrinkToFit="0" readingOrder="0"/>
    </dxf>
    <dxf>
      <font>
        <strike val="0"/>
        <outline val="0"/>
        <shadow val="0"/>
        <u val="none"/>
        <vertAlign val="baseline"/>
        <sz val="10"/>
        <name val="HG丸ｺﾞｼｯｸM-PRO"/>
        <family val="3"/>
        <charset val="128"/>
        <scheme val="none"/>
      </font>
      <alignment horizontal="general" vertical="center" textRotation="0" wrapText="0" indent="0" justifyLastLine="0" shrinkToFit="0" readingOrder="0"/>
    </dxf>
    <dxf>
      <font>
        <strike val="0"/>
        <outline val="0"/>
        <shadow val="0"/>
        <u val="none"/>
        <vertAlign val="baseline"/>
        <sz val="10"/>
        <name val="HG丸ｺﾞｼｯｸM-PRO"/>
        <family val="3"/>
        <charset val="128"/>
        <scheme val="none"/>
      </font>
      <alignment horizontal="general" vertical="center" textRotation="0" wrapText="0" indent="0" justifyLastLine="0" shrinkToFit="0" readingOrder="0"/>
    </dxf>
    <dxf>
      <font>
        <strike val="0"/>
        <outline val="0"/>
        <shadow val="0"/>
        <u val="none"/>
        <vertAlign val="baseline"/>
        <sz val="10"/>
        <name val="HG丸ｺﾞｼｯｸM-PRO"/>
        <family val="3"/>
        <charset val="128"/>
        <scheme val="none"/>
      </font>
      <alignment horizontal="general" vertical="center" textRotation="0" wrapText="0" indent="0" justifyLastLine="0" shrinkToFit="0" readingOrder="0"/>
    </dxf>
    <dxf>
      <font>
        <strike val="0"/>
        <outline val="0"/>
        <shadow val="0"/>
        <u val="none"/>
        <vertAlign val="baseline"/>
        <sz val="10"/>
        <name val="HG丸ｺﾞｼｯｸM-PRO"/>
        <family val="3"/>
        <charset val="128"/>
        <scheme val="none"/>
      </font>
      <alignment horizontal="general" vertical="center" textRotation="0" wrapText="0" indent="0" justifyLastLine="0" shrinkToFit="0" readingOrder="0"/>
    </dxf>
    <dxf>
      <font>
        <strike val="0"/>
        <outline val="0"/>
        <shadow val="0"/>
        <u val="none"/>
        <vertAlign val="baseline"/>
        <sz val="10"/>
        <name val="HG丸ｺﾞｼｯｸM-PRO"/>
        <family val="3"/>
        <charset val="128"/>
        <scheme val="none"/>
      </font>
      <alignment horizontal="general" vertical="center" textRotation="0" wrapText="0" indent="0" justifyLastLine="0" shrinkToFit="0" readingOrder="0"/>
    </dxf>
    <dxf>
      <font>
        <strike val="0"/>
        <outline val="0"/>
        <shadow val="0"/>
        <u val="none"/>
        <vertAlign val="baseline"/>
        <sz val="10"/>
        <name val="HG丸ｺﾞｼｯｸM-PRO"/>
        <family val="3"/>
        <charset val="128"/>
        <scheme val="none"/>
      </font>
      <alignment horizontal="general" vertical="center" textRotation="0" wrapText="0" indent="0" justifyLastLine="0" shrinkToFit="0" readingOrder="0"/>
    </dxf>
    <dxf>
      <font>
        <strike val="0"/>
        <outline val="0"/>
        <shadow val="0"/>
        <u val="none"/>
        <vertAlign val="baseline"/>
        <sz val="10"/>
        <name val="HG丸ｺﾞｼｯｸM-PRO"/>
        <family val="3"/>
        <charset val="128"/>
        <scheme val="none"/>
      </font>
      <alignment horizontal="general" vertical="center" textRotation="0" wrapText="0" indent="0" justifyLastLine="0" shrinkToFit="0" readingOrder="0"/>
    </dxf>
    <dxf>
      <font>
        <strike val="0"/>
        <outline val="0"/>
        <shadow val="0"/>
        <u val="none"/>
        <vertAlign val="baseline"/>
        <sz val="10"/>
        <name val="HG丸ｺﾞｼｯｸM-PRO"/>
        <family val="3"/>
        <charset val="128"/>
        <scheme val="none"/>
      </font>
      <alignment horizontal="general" vertical="center" textRotation="0" wrapText="0" indent="0" justifyLastLine="0" shrinkToFit="0" readingOrder="0"/>
    </dxf>
    <dxf>
      <font>
        <strike val="0"/>
        <outline val="0"/>
        <shadow val="0"/>
        <u val="none"/>
        <vertAlign val="baseline"/>
        <sz val="10"/>
        <color auto="1"/>
        <name val="HG丸ｺﾞｼｯｸM-PRO"/>
        <family val="3"/>
        <charset val="128"/>
        <scheme val="none"/>
      </font>
      <alignment horizontal="general" vertical="center" textRotation="0" wrapText="0" indent="0" justifyLastLine="0" shrinkToFit="0" readingOrder="0"/>
    </dxf>
    <dxf>
      <font>
        <strike val="0"/>
        <outline val="0"/>
        <shadow val="0"/>
        <u val="none"/>
        <vertAlign val="baseline"/>
        <sz val="10"/>
        <name val="HG丸ｺﾞｼｯｸM-PRO"/>
        <family val="3"/>
        <charset val="128"/>
        <scheme val="none"/>
      </font>
      <alignment horizontal="general" vertical="center" textRotation="0" wrapText="0" indent="0" justifyLastLine="0" shrinkToFit="0" readingOrder="0"/>
    </dxf>
    <dxf>
      <font>
        <strike val="0"/>
        <outline val="0"/>
        <shadow val="0"/>
        <u val="none"/>
        <vertAlign val="baseline"/>
        <sz val="10"/>
        <name val="HG丸ｺﾞｼｯｸM-PRO"/>
        <family val="3"/>
        <charset val="128"/>
        <scheme val="none"/>
      </font>
      <alignment horizontal="general" vertical="center" textRotation="0" wrapText="0" indent="0" justifyLastLine="0" shrinkToFit="0" readingOrder="0"/>
    </dxf>
    <dxf>
      <font>
        <strike val="0"/>
        <outline val="0"/>
        <shadow val="0"/>
        <u val="none"/>
        <vertAlign val="baseline"/>
        <sz val="10"/>
        <name val="HG丸ｺﾞｼｯｸM-PRO"/>
        <family val="3"/>
        <charset val="128"/>
        <scheme val="none"/>
      </font>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right/>
        <top style="thin">
          <color theme="4" tint="0.39997558519241921"/>
        </top>
        <bottom style="thin">
          <color theme="4" tint="0.39997558519241921"/>
        </bottom>
        <vertical/>
        <horizontal/>
      </border>
    </dxf>
    <dxf>
      <font>
        <strike val="0"/>
        <outline val="0"/>
        <shadow val="0"/>
        <u val="none"/>
        <vertAlign val="baseline"/>
        <sz val="10"/>
        <name val="HG丸ｺﾞｼｯｸM-PRO"/>
        <family val="3"/>
        <charset val="128"/>
        <scheme val="none"/>
      </font>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right/>
        <top style="thin">
          <color theme="4" tint="0.39997558519241921"/>
        </top>
        <bottom style="thin">
          <color theme="4" tint="0.39997558519241921"/>
        </bottom>
        <vertical/>
        <horizontal/>
      </border>
    </dxf>
    <dxf>
      <font>
        <strike val="0"/>
        <outline val="0"/>
        <shadow val="0"/>
        <u val="none"/>
        <vertAlign val="baseline"/>
        <sz val="10"/>
        <name val="HG丸ｺﾞｼｯｸM-PRO"/>
        <family val="3"/>
        <charset val="128"/>
        <scheme val="none"/>
      </font>
      <alignment horizontal="general" vertical="center" textRotation="0" wrapText="0" indent="0" justifyLastLine="0" shrinkToFit="0" readingOrder="0"/>
    </dxf>
    <dxf>
      <font>
        <strike val="0"/>
        <outline val="0"/>
        <shadow val="0"/>
        <u val="none"/>
        <vertAlign val="baseline"/>
        <sz val="10"/>
        <name val="HG丸ｺﾞｼｯｸM-PRO"/>
        <family val="3"/>
        <charset val="128"/>
        <scheme val="none"/>
      </font>
      <alignment horizontal="general" vertical="center" textRotation="0" wrapText="0" indent="0" justifyLastLine="0" shrinkToFit="0" readingOrder="0"/>
    </dxf>
    <dxf>
      <font>
        <strike val="0"/>
        <outline val="0"/>
        <shadow val="0"/>
        <u val="none"/>
        <vertAlign val="baseline"/>
        <sz val="10"/>
        <name val="HG丸ｺﾞｼｯｸM-PRO"/>
        <family val="3"/>
        <charset val="128"/>
        <scheme val="none"/>
      </font>
      <alignment horizontal="general" vertical="center" textRotation="0" wrapText="0" indent="0" justifyLastLine="0" shrinkToFit="0" readingOrder="0"/>
    </dxf>
    <dxf>
      <font>
        <strike val="0"/>
        <outline val="0"/>
        <shadow val="0"/>
        <u val="none"/>
        <vertAlign val="baseline"/>
        <sz val="10"/>
        <name val="HG丸ｺﾞｼｯｸM-PRO"/>
        <family val="3"/>
        <charset val="128"/>
        <scheme val="none"/>
      </font>
      <alignment horizontal="general" vertical="center" textRotation="0" wrapText="0" indent="0" justifyLastLine="0" shrinkToFit="0" readingOrder="0"/>
    </dxf>
    <dxf>
      <font>
        <strike val="0"/>
        <outline val="0"/>
        <shadow val="0"/>
        <u val="none"/>
        <vertAlign val="baseline"/>
        <sz val="10"/>
        <name val="HG丸ｺﾞｼｯｸM-PRO"/>
        <family val="3"/>
        <charset val="128"/>
        <scheme val="none"/>
      </font>
      <alignment horizontal="general" vertical="center" textRotation="0" wrapText="0" indent="0" justifyLastLine="0" shrinkToFit="0" readingOrder="0"/>
    </dxf>
    <dxf>
      <font>
        <strike val="0"/>
        <outline val="0"/>
        <shadow val="0"/>
        <u val="none"/>
        <vertAlign val="baseline"/>
        <sz val="10"/>
        <name val="HG丸ｺﾞｼｯｸM-PRO"/>
        <family val="3"/>
        <charset val="128"/>
        <scheme val="none"/>
      </font>
      <alignment horizontal="general" vertical="center" textRotation="0" wrapText="0" indent="0" justifyLastLine="0" shrinkToFit="0" readingOrder="0"/>
    </dxf>
    <dxf>
      <font>
        <strike val="0"/>
        <outline val="0"/>
        <shadow val="0"/>
        <u val="none"/>
        <vertAlign val="baseline"/>
        <sz val="10"/>
        <name val="HG丸ｺﾞｼｯｸM-PRO"/>
        <family val="3"/>
        <charset val="128"/>
        <scheme val="none"/>
      </font>
      <alignment horizontal="general" vertical="center" textRotation="0" wrapText="0" indent="0" justifyLastLine="0" shrinkToFit="0" readingOrder="0"/>
    </dxf>
    <dxf>
      <font>
        <strike val="0"/>
        <outline val="0"/>
        <shadow val="0"/>
        <u val="none"/>
        <vertAlign val="baseline"/>
        <sz val="10"/>
        <name val="HG丸ｺﾞｼｯｸM-PRO"/>
        <family val="3"/>
        <charset val="128"/>
        <scheme val="none"/>
      </font>
      <alignment horizontal="general" vertical="center" textRotation="0" wrapText="0" indent="0" justifyLastLine="0" shrinkToFit="0" readingOrder="0"/>
    </dxf>
    <dxf>
      <font>
        <strike val="0"/>
        <outline val="0"/>
        <shadow val="0"/>
        <u val="none"/>
        <vertAlign val="baseline"/>
        <sz val="10"/>
        <name val="HG丸ｺﾞｼｯｸM-PRO"/>
        <family val="3"/>
        <charset val="128"/>
        <scheme val="none"/>
      </font>
      <alignment horizontal="general" vertical="center" textRotation="0" wrapText="0" indent="0" justifyLastLine="0" shrinkToFit="0" readingOrder="0"/>
    </dxf>
    <dxf>
      <font>
        <strike val="0"/>
        <outline val="0"/>
        <shadow val="0"/>
        <u val="none"/>
        <vertAlign val="baseline"/>
        <sz val="10"/>
        <color auto="1"/>
        <name val="HG丸ｺﾞｼｯｸM-PRO"/>
        <family val="3"/>
        <charset val="128"/>
        <scheme val="none"/>
      </font>
      <alignment horizontal="general" vertical="center" textRotation="0" wrapText="0" indent="0" justifyLastLine="0" shrinkToFit="0" readingOrder="0"/>
    </dxf>
  </dxfs>
  <tableStyles count="0" defaultTableStyle="TableStyleMedium2" defaultPivotStyle="PivotStyleLight16"/>
  <colors>
    <mruColors>
      <color rgb="FFFFFF66"/>
      <color rgb="FFFFCCFF"/>
      <color rgb="FFFFCC66"/>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5.emf"/><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11</xdr:col>
      <xdr:colOff>10760</xdr:colOff>
      <xdr:row>4</xdr:row>
      <xdr:rowOff>57151</xdr:rowOff>
    </xdr:from>
    <xdr:to>
      <xdr:col>18</xdr:col>
      <xdr:colOff>76200</xdr:colOff>
      <xdr:row>4</xdr:row>
      <xdr:rowOff>1447801</xdr:rowOff>
    </xdr:to>
    <xdr:pic>
      <xdr:nvPicPr>
        <xdr:cNvPr id="2" name="図 1">
          <a:extLst>
            <a:ext uri="{FF2B5EF4-FFF2-40B4-BE49-F238E27FC236}">
              <a16:creationId xmlns:a16="http://schemas.microsoft.com/office/drawing/2014/main" id="{9108F9DF-21AB-582C-EC0B-646CCBBF6F02}"/>
            </a:ext>
          </a:extLst>
        </xdr:cNvPr>
        <xdr:cNvPicPr>
          <a:picLocks noChangeAspect="1"/>
        </xdr:cNvPicPr>
      </xdr:nvPicPr>
      <xdr:blipFill>
        <a:blip xmlns:r="http://schemas.openxmlformats.org/officeDocument/2006/relationships" r:embed="rId1"/>
        <a:srcRect/>
        <a:stretch>
          <a:fillRect/>
        </a:stretch>
      </xdr:blipFill>
      <xdr:spPr bwMode="auto">
        <a:xfrm>
          <a:off x="2249135" y="1524001"/>
          <a:ext cx="1532290" cy="139065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44</xdr:col>
      <xdr:colOff>38099</xdr:colOff>
      <xdr:row>33</xdr:row>
      <xdr:rowOff>57150</xdr:rowOff>
    </xdr:from>
    <xdr:to>
      <xdr:col>60</xdr:col>
      <xdr:colOff>515446</xdr:colOff>
      <xdr:row>37</xdr:row>
      <xdr:rowOff>142371</xdr:rowOff>
    </xdr:to>
    <xdr:pic>
      <xdr:nvPicPr>
        <xdr:cNvPr id="2" name="図 1">
          <a:extLst>
            <a:ext uri="{FF2B5EF4-FFF2-40B4-BE49-F238E27FC236}">
              <a16:creationId xmlns:a16="http://schemas.microsoft.com/office/drawing/2014/main" id="{A920744F-422D-48F0-739F-DD8C9771A0BB}"/>
            </a:ext>
          </a:extLst>
        </xdr:cNvPr>
        <xdr:cNvPicPr>
          <a:picLocks noChangeAspect="1"/>
        </xdr:cNvPicPr>
      </xdr:nvPicPr>
      <xdr:blipFill>
        <a:blip xmlns:r="http://schemas.openxmlformats.org/officeDocument/2006/relationships" r:embed="rId1"/>
        <a:stretch>
          <a:fillRect/>
        </a:stretch>
      </xdr:blipFill>
      <xdr:spPr>
        <a:xfrm>
          <a:off x="7543799" y="5667375"/>
          <a:ext cx="4782647" cy="771021"/>
        </a:xfrm>
        <a:prstGeom prst="rect">
          <a:avLst/>
        </a:prstGeom>
      </xdr:spPr>
    </xdr:pic>
    <xdr:clientData/>
  </xdr:twoCellAnchor>
  <xdr:twoCellAnchor editAs="oneCell">
    <xdr:from>
      <xdr:col>44</xdr:col>
      <xdr:colOff>38099</xdr:colOff>
      <xdr:row>39</xdr:row>
      <xdr:rowOff>85725</xdr:rowOff>
    </xdr:from>
    <xdr:to>
      <xdr:col>60</xdr:col>
      <xdr:colOff>534762</xdr:colOff>
      <xdr:row>49</xdr:row>
      <xdr:rowOff>142875</xdr:rowOff>
    </xdr:to>
    <xdr:pic>
      <xdr:nvPicPr>
        <xdr:cNvPr id="3" name="図 2">
          <a:extLst>
            <a:ext uri="{FF2B5EF4-FFF2-40B4-BE49-F238E27FC236}">
              <a16:creationId xmlns:a16="http://schemas.microsoft.com/office/drawing/2014/main" id="{6D5C66A5-1000-0C17-9F16-0F6C0BE47007}"/>
            </a:ext>
          </a:extLst>
        </xdr:cNvPr>
        <xdr:cNvPicPr>
          <a:picLocks noChangeAspect="1"/>
        </xdr:cNvPicPr>
      </xdr:nvPicPr>
      <xdr:blipFill>
        <a:blip xmlns:r="http://schemas.openxmlformats.org/officeDocument/2006/relationships" r:embed="rId2"/>
        <a:stretch>
          <a:fillRect/>
        </a:stretch>
      </xdr:blipFill>
      <xdr:spPr>
        <a:xfrm>
          <a:off x="7543799" y="6724650"/>
          <a:ext cx="4801963" cy="1771650"/>
        </a:xfrm>
        <a:prstGeom prst="rect">
          <a:avLst/>
        </a:prstGeom>
      </xdr:spPr>
    </xdr:pic>
    <xdr:clientData/>
  </xdr:twoCellAnchor>
  <xdr:twoCellAnchor>
    <xdr:from>
      <xdr:col>58</xdr:col>
      <xdr:colOff>161925</xdr:colOff>
      <xdr:row>34</xdr:row>
      <xdr:rowOff>142875</xdr:rowOff>
    </xdr:from>
    <xdr:to>
      <xdr:col>59</xdr:col>
      <xdr:colOff>266700</xdr:colOff>
      <xdr:row>36</xdr:row>
      <xdr:rowOff>28575</xdr:rowOff>
    </xdr:to>
    <xdr:sp macro="" textlink="">
      <xdr:nvSpPr>
        <xdr:cNvPr id="4" name="正方形/長方形 3">
          <a:extLst>
            <a:ext uri="{FF2B5EF4-FFF2-40B4-BE49-F238E27FC236}">
              <a16:creationId xmlns:a16="http://schemas.microsoft.com/office/drawing/2014/main" id="{10C0EF9B-C586-395F-7F5F-38D654F9EEF0}"/>
            </a:ext>
          </a:extLst>
        </xdr:cNvPr>
        <xdr:cNvSpPr/>
      </xdr:nvSpPr>
      <xdr:spPr>
        <a:xfrm>
          <a:off x="10601325" y="5924550"/>
          <a:ext cx="790575" cy="228600"/>
        </a:xfrm>
        <a:prstGeom prst="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149087</xdr:colOff>
      <xdr:row>10</xdr:row>
      <xdr:rowOff>49694</xdr:rowOff>
    </xdr:from>
    <xdr:to>
      <xdr:col>10</xdr:col>
      <xdr:colOff>107674</xdr:colOff>
      <xdr:row>12</xdr:row>
      <xdr:rowOff>74543</xdr:rowOff>
    </xdr:to>
    <xdr:grpSp>
      <xdr:nvGrpSpPr>
        <xdr:cNvPr id="9" name="グループ化 8">
          <a:extLst>
            <a:ext uri="{FF2B5EF4-FFF2-40B4-BE49-F238E27FC236}">
              <a16:creationId xmlns:a16="http://schemas.microsoft.com/office/drawing/2014/main" id="{50AB5248-FE07-9A14-E970-7F300D61E186}"/>
            </a:ext>
          </a:extLst>
        </xdr:cNvPr>
        <xdr:cNvGrpSpPr/>
      </xdr:nvGrpSpPr>
      <xdr:grpSpPr>
        <a:xfrm>
          <a:off x="872987" y="1707044"/>
          <a:ext cx="1044437" cy="329649"/>
          <a:chOff x="877957" y="1689651"/>
          <a:chExt cx="1051891" cy="323022"/>
        </a:xfrm>
      </xdr:grpSpPr>
      <xdr:cxnSp macro="">
        <xdr:nvCxnSpPr>
          <xdr:cNvPr id="7" name="直線コネクタ 6">
            <a:extLst>
              <a:ext uri="{FF2B5EF4-FFF2-40B4-BE49-F238E27FC236}">
                <a16:creationId xmlns:a16="http://schemas.microsoft.com/office/drawing/2014/main" id="{DA8BA631-EE93-C79A-E9EF-0569FFF08196}"/>
              </a:ext>
            </a:extLst>
          </xdr:cNvPr>
          <xdr:cNvCxnSpPr/>
        </xdr:nvCxnSpPr>
        <xdr:spPr>
          <a:xfrm>
            <a:off x="877957" y="1830457"/>
            <a:ext cx="496956" cy="41413"/>
          </a:xfrm>
          <a:prstGeom prst="line">
            <a:avLst/>
          </a:prstGeom>
          <a:ln>
            <a:solidFill>
              <a:srgbClr val="00B0F0"/>
            </a:solidFill>
          </a:ln>
        </xdr:spPr>
        <xdr:style>
          <a:lnRef idx="2">
            <a:schemeClr val="accent1"/>
          </a:lnRef>
          <a:fillRef idx="0">
            <a:schemeClr val="accent1"/>
          </a:fillRef>
          <a:effectRef idx="1">
            <a:schemeClr val="accent1"/>
          </a:effectRef>
          <a:fontRef idx="minor">
            <a:schemeClr val="tx1"/>
          </a:fontRef>
        </xdr:style>
      </xdr:cxnSp>
      <xdr:sp macro="" textlink="">
        <xdr:nvSpPr>
          <xdr:cNvPr id="8" name="四角形: 角を丸くする 7">
            <a:extLst>
              <a:ext uri="{FF2B5EF4-FFF2-40B4-BE49-F238E27FC236}">
                <a16:creationId xmlns:a16="http://schemas.microsoft.com/office/drawing/2014/main" id="{1A52A5F9-FEF3-5A22-D0BD-6A39E2D9FEBE}"/>
              </a:ext>
            </a:extLst>
          </xdr:cNvPr>
          <xdr:cNvSpPr/>
        </xdr:nvSpPr>
        <xdr:spPr>
          <a:xfrm>
            <a:off x="1366630" y="1689651"/>
            <a:ext cx="563218" cy="323022"/>
          </a:xfrm>
          <a:prstGeom prst="roundRect">
            <a:avLst/>
          </a:prstGeom>
          <a:noFill/>
          <a:ln>
            <a:solidFill>
              <a:srgbClr val="00B0F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grpSp>
    <xdr:clientData/>
  </xdr:twoCellAnchor>
  <xdr:twoCellAnchor>
    <xdr:from>
      <xdr:col>5</xdr:col>
      <xdr:colOff>8283</xdr:colOff>
      <xdr:row>14</xdr:row>
      <xdr:rowOff>127553</xdr:rowOff>
    </xdr:from>
    <xdr:to>
      <xdr:col>10</xdr:col>
      <xdr:colOff>102705</xdr:colOff>
      <xdr:row>16</xdr:row>
      <xdr:rowOff>66263</xdr:rowOff>
    </xdr:to>
    <xdr:grpSp>
      <xdr:nvGrpSpPr>
        <xdr:cNvPr id="11" name="グループ化 10">
          <a:extLst>
            <a:ext uri="{FF2B5EF4-FFF2-40B4-BE49-F238E27FC236}">
              <a16:creationId xmlns:a16="http://schemas.microsoft.com/office/drawing/2014/main" id="{98585565-4592-4F2D-9182-FB70590B0D4E}"/>
            </a:ext>
          </a:extLst>
        </xdr:cNvPr>
        <xdr:cNvGrpSpPr/>
      </xdr:nvGrpSpPr>
      <xdr:grpSpPr>
        <a:xfrm>
          <a:off x="913158" y="2394503"/>
          <a:ext cx="999297" cy="243510"/>
          <a:chOff x="924339" y="1722783"/>
          <a:chExt cx="1005509" cy="236884"/>
        </a:xfrm>
      </xdr:grpSpPr>
      <xdr:cxnSp macro="">
        <xdr:nvCxnSpPr>
          <xdr:cNvPr id="12" name="直線コネクタ 11">
            <a:extLst>
              <a:ext uri="{FF2B5EF4-FFF2-40B4-BE49-F238E27FC236}">
                <a16:creationId xmlns:a16="http://schemas.microsoft.com/office/drawing/2014/main" id="{25DE90FA-EEE3-9042-4BC2-25D568FEA5F9}"/>
              </a:ext>
            </a:extLst>
          </xdr:cNvPr>
          <xdr:cNvCxnSpPr>
            <a:endCxn id="13" idx="1"/>
          </xdr:cNvCxnSpPr>
        </xdr:nvCxnSpPr>
        <xdr:spPr>
          <a:xfrm>
            <a:off x="924339" y="1835426"/>
            <a:ext cx="438978" cy="5799"/>
          </a:xfrm>
          <a:prstGeom prst="line">
            <a:avLst/>
          </a:prstGeom>
          <a:ln>
            <a:solidFill>
              <a:srgbClr val="00B0F0"/>
            </a:solidFill>
          </a:ln>
        </xdr:spPr>
        <xdr:style>
          <a:lnRef idx="2">
            <a:schemeClr val="accent1"/>
          </a:lnRef>
          <a:fillRef idx="0">
            <a:schemeClr val="accent1"/>
          </a:fillRef>
          <a:effectRef idx="1">
            <a:schemeClr val="accent1"/>
          </a:effectRef>
          <a:fontRef idx="minor">
            <a:schemeClr val="tx1"/>
          </a:fontRef>
        </xdr:style>
      </xdr:cxnSp>
      <xdr:sp macro="" textlink="">
        <xdr:nvSpPr>
          <xdr:cNvPr id="13" name="四角形: 角を丸くする 12">
            <a:extLst>
              <a:ext uri="{FF2B5EF4-FFF2-40B4-BE49-F238E27FC236}">
                <a16:creationId xmlns:a16="http://schemas.microsoft.com/office/drawing/2014/main" id="{28A3B434-3711-200D-B164-1FEAF3F567EF}"/>
              </a:ext>
            </a:extLst>
          </xdr:cNvPr>
          <xdr:cNvSpPr/>
        </xdr:nvSpPr>
        <xdr:spPr>
          <a:xfrm>
            <a:off x="1363317" y="1722783"/>
            <a:ext cx="566531" cy="236884"/>
          </a:xfrm>
          <a:prstGeom prst="roundRect">
            <a:avLst/>
          </a:prstGeom>
          <a:noFill/>
          <a:ln>
            <a:solidFill>
              <a:srgbClr val="00B0F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grpSp>
    <xdr:clientData/>
  </xdr:twoCellAnchor>
  <xdr:twoCellAnchor>
    <xdr:from>
      <xdr:col>23</xdr:col>
      <xdr:colOff>77855</xdr:colOff>
      <xdr:row>10</xdr:row>
      <xdr:rowOff>8282</xdr:rowOff>
    </xdr:from>
    <xdr:to>
      <xdr:col>29</xdr:col>
      <xdr:colOff>24848</xdr:colOff>
      <xdr:row>18</xdr:row>
      <xdr:rowOff>16565</xdr:rowOff>
    </xdr:to>
    <xdr:grpSp>
      <xdr:nvGrpSpPr>
        <xdr:cNvPr id="15" name="グループ化 14">
          <a:extLst>
            <a:ext uri="{FF2B5EF4-FFF2-40B4-BE49-F238E27FC236}">
              <a16:creationId xmlns:a16="http://schemas.microsoft.com/office/drawing/2014/main" id="{D6ED66EC-CEF0-4BB9-980E-635C32CB3F7E}"/>
            </a:ext>
          </a:extLst>
        </xdr:cNvPr>
        <xdr:cNvGrpSpPr/>
      </xdr:nvGrpSpPr>
      <xdr:grpSpPr>
        <a:xfrm flipH="1">
          <a:off x="4240280" y="1665632"/>
          <a:ext cx="1032843" cy="1227483"/>
          <a:chOff x="852217" y="1636643"/>
          <a:chExt cx="1077632" cy="1200978"/>
        </a:xfrm>
      </xdr:grpSpPr>
      <xdr:cxnSp macro="">
        <xdr:nvCxnSpPr>
          <xdr:cNvPr id="16" name="直線コネクタ 15">
            <a:extLst>
              <a:ext uri="{FF2B5EF4-FFF2-40B4-BE49-F238E27FC236}">
                <a16:creationId xmlns:a16="http://schemas.microsoft.com/office/drawing/2014/main" id="{8E9DF9E1-429B-815C-0446-93AD878F2938}"/>
              </a:ext>
            </a:extLst>
          </xdr:cNvPr>
          <xdr:cNvCxnSpPr/>
        </xdr:nvCxnSpPr>
        <xdr:spPr>
          <a:xfrm>
            <a:off x="852217" y="1636643"/>
            <a:ext cx="171597" cy="314739"/>
          </a:xfrm>
          <a:prstGeom prst="line">
            <a:avLst/>
          </a:prstGeom>
          <a:ln>
            <a:solidFill>
              <a:srgbClr val="00B0F0"/>
            </a:solidFill>
          </a:ln>
        </xdr:spPr>
        <xdr:style>
          <a:lnRef idx="2">
            <a:schemeClr val="accent1"/>
          </a:lnRef>
          <a:fillRef idx="0">
            <a:schemeClr val="accent1"/>
          </a:fillRef>
          <a:effectRef idx="1">
            <a:schemeClr val="accent1"/>
          </a:effectRef>
          <a:fontRef idx="minor">
            <a:schemeClr val="tx1"/>
          </a:fontRef>
        </xdr:style>
      </xdr:cxnSp>
      <xdr:sp macro="" textlink="">
        <xdr:nvSpPr>
          <xdr:cNvPr id="17" name="四角形: 角を丸くする 16">
            <a:extLst>
              <a:ext uri="{FF2B5EF4-FFF2-40B4-BE49-F238E27FC236}">
                <a16:creationId xmlns:a16="http://schemas.microsoft.com/office/drawing/2014/main" id="{0694925C-2B5B-23C1-314F-CBBC32F5CDAA}"/>
              </a:ext>
            </a:extLst>
          </xdr:cNvPr>
          <xdr:cNvSpPr/>
        </xdr:nvSpPr>
        <xdr:spPr>
          <a:xfrm>
            <a:off x="1023815" y="1689651"/>
            <a:ext cx="906034" cy="1147970"/>
          </a:xfrm>
          <a:prstGeom prst="roundRect">
            <a:avLst/>
          </a:prstGeom>
          <a:noFill/>
          <a:ln>
            <a:solidFill>
              <a:srgbClr val="00B0F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grpSp>
    <xdr:clientData/>
  </xdr:twoCellAnchor>
  <xdr:twoCellAnchor>
    <xdr:from>
      <xdr:col>5</xdr:col>
      <xdr:colOff>132522</xdr:colOff>
      <xdr:row>17</xdr:row>
      <xdr:rowOff>66257</xdr:rowOff>
    </xdr:from>
    <xdr:to>
      <xdr:col>10</xdr:col>
      <xdr:colOff>107675</xdr:colOff>
      <xdr:row>19</xdr:row>
      <xdr:rowOff>16562</xdr:rowOff>
    </xdr:to>
    <xdr:grpSp>
      <xdr:nvGrpSpPr>
        <xdr:cNvPr id="23" name="グループ化 22">
          <a:extLst>
            <a:ext uri="{FF2B5EF4-FFF2-40B4-BE49-F238E27FC236}">
              <a16:creationId xmlns:a16="http://schemas.microsoft.com/office/drawing/2014/main" id="{1C2F4930-DBD3-4BA6-BFB1-3534891DBEF5}"/>
            </a:ext>
          </a:extLst>
        </xdr:cNvPr>
        <xdr:cNvGrpSpPr/>
      </xdr:nvGrpSpPr>
      <xdr:grpSpPr>
        <a:xfrm>
          <a:off x="1037397" y="2790407"/>
          <a:ext cx="880028" cy="255105"/>
          <a:chOff x="1043608" y="1706212"/>
          <a:chExt cx="886240" cy="248479"/>
        </a:xfrm>
      </xdr:grpSpPr>
      <xdr:cxnSp macro="">
        <xdr:nvCxnSpPr>
          <xdr:cNvPr id="24" name="直線コネクタ 23">
            <a:extLst>
              <a:ext uri="{FF2B5EF4-FFF2-40B4-BE49-F238E27FC236}">
                <a16:creationId xmlns:a16="http://schemas.microsoft.com/office/drawing/2014/main" id="{E9E92121-D668-B1A2-27A3-4B1803AD2745}"/>
              </a:ext>
            </a:extLst>
          </xdr:cNvPr>
          <xdr:cNvCxnSpPr>
            <a:endCxn id="25" idx="1"/>
          </xdr:cNvCxnSpPr>
        </xdr:nvCxnSpPr>
        <xdr:spPr>
          <a:xfrm>
            <a:off x="1043608" y="1739347"/>
            <a:ext cx="323022" cy="91105"/>
          </a:xfrm>
          <a:prstGeom prst="line">
            <a:avLst/>
          </a:prstGeom>
          <a:ln>
            <a:solidFill>
              <a:srgbClr val="00B0F0"/>
            </a:solidFill>
          </a:ln>
        </xdr:spPr>
        <xdr:style>
          <a:lnRef idx="2">
            <a:schemeClr val="accent1"/>
          </a:lnRef>
          <a:fillRef idx="0">
            <a:schemeClr val="accent1"/>
          </a:fillRef>
          <a:effectRef idx="1">
            <a:schemeClr val="accent1"/>
          </a:effectRef>
          <a:fontRef idx="minor">
            <a:schemeClr val="tx1"/>
          </a:fontRef>
        </xdr:style>
      </xdr:cxnSp>
      <xdr:sp macro="" textlink="">
        <xdr:nvSpPr>
          <xdr:cNvPr id="25" name="四角形: 角を丸くする 24">
            <a:extLst>
              <a:ext uri="{FF2B5EF4-FFF2-40B4-BE49-F238E27FC236}">
                <a16:creationId xmlns:a16="http://schemas.microsoft.com/office/drawing/2014/main" id="{D71A6CA2-314C-777B-0676-59F88B09E28E}"/>
              </a:ext>
            </a:extLst>
          </xdr:cNvPr>
          <xdr:cNvSpPr/>
        </xdr:nvSpPr>
        <xdr:spPr>
          <a:xfrm>
            <a:off x="1366630" y="1706212"/>
            <a:ext cx="563218" cy="248479"/>
          </a:xfrm>
          <a:prstGeom prst="roundRect">
            <a:avLst/>
          </a:prstGeom>
          <a:noFill/>
          <a:ln>
            <a:solidFill>
              <a:srgbClr val="00B0F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grpSp>
    <xdr:clientData/>
  </xdr:twoCellAnchor>
  <xdr:twoCellAnchor>
    <xdr:from>
      <xdr:col>6</xdr:col>
      <xdr:colOff>0</xdr:colOff>
      <xdr:row>19</xdr:row>
      <xdr:rowOff>89453</xdr:rowOff>
    </xdr:from>
    <xdr:to>
      <xdr:col>10</xdr:col>
      <xdr:colOff>114301</xdr:colOff>
      <xdr:row>21</xdr:row>
      <xdr:rowOff>28163</xdr:rowOff>
    </xdr:to>
    <xdr:grpSp>
      <xdr:nvGrpSpPr>
        <xdr:cNvPr id="30" name="グループ化 29">
          <a:extLst>
            <a:ext uri="{FF2B5EF4-FFF2-40B4-BE49-F238E27FC236}">
              <a16:creationId xmlns:a16="http://schemas.microsoft.com/office/drawing/2014/main" id="{C27C9125-50F4-43B7-BAF2-BCAE6D1A17E6}"/>
            </a:ext>
          </a:extLst>
        </xdr:cNvPr>
        <xdr:cNvGrpSpPr/>
      </xdr:nvGrpSpPr>
      <xdr:grpSpPr>
        <a:xfrm>
          <a:off x="1085850" y="3118403"/>
          <a:ext cx="838201" cy="243510"/>
          <a:chOff x="1086677" y="1722783"/>
          <a:chExt cx="843171" cy="236884"/>
        </a:xfrm>
      </xdr:grpSpPr>
      <xdr:cxnSp macro="">
        <xdr:nvCxnSpPr>
          <xdr:cNvPr id="31" name="直線コネクタ 30">
            <a:extLst>
              <a:ext uri="{FF2B5EF4-FFF2-40B4-BE49-F238E27FC236}">
                <a16:creationId xmlns:a16="http://schemas.microsoft.com/office/drawing/2014/main" id="{C78A6103-11FD-B432-DC2F-B99164D97D1C}"/>
              </a:ext>
            </a:extLst>
          </xdr:cNvPr>
          <xdr:cNvCxnSpPr/>
        </xdr:nvCxnSpPr>
        <xdr:spPr>
          <a:xfrm>
            <a:off x="1086677" y="1865244"/>
            <a:ext cx="276640" cy="830"/>
          </a:xfrm>
          <a:prstGeom prst="line">
            <a:avLst/>
          </a:prstGeom>
          <a:ln>
            <a:solidFill>
              <a:srgbClr val="00B0F0"/>
            </a:solidFill>
          </a:ln>
        </xdr:spPr>
        <xdr:style>
          <a:lnRef idx="2">
            <a:schemeClr val="accent1"/>
          </a:lnRef>
          <a:fillRef idx="0">
            <a:schemeClr val="accent1"/>
          </a:fillRef>
          <a:effectRef idx="1">
            <a:schemeClr val="accent1"/>
          </a:effectRef>
          <a:fontRef idx="minor">
            <a:schemeClr val="tx1"/>
          </a:fontRef>
        </xdr:style>
      </xdr:cxnSp>
      <xdr:sp macro="" textlink="">
        <xdr:nvSpPr>
          <xdr:cNvPr id="32" name="四角形: 角を丸くする 31">
            <a:extLst>
              <a:ext uri="{FF2B5EF4-FFF2-40B4-BE49-F238E27FC236}">
                <a16:creationId xmlns:a16="http://schemas.microsoft.com/office/drawing/2014/main" id="{D4A37EED-FAD0-0DD6-F8BC-71694A1A11C1}"/>
              </a:ext>
            </a:extLst>
          </xdr:cNvPr>
          <xdr:cNvSpPr/>
        </xdr:nvSpPr>
        <xdr:spPr>
          <a:xfrm>
            <a:off x="1363317" y="1722783"/>
            <a:ext cx="566531" cy="236884"/>
          </a:xfrm>
          <a:prstGeom prst="roundRect">
            <a:avLst/>
          </a:prstGeom>
          <a:noFill/>
          <a:ln>
            <a:solidFill>
              <a:srgbClr val="00B0F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grpSp>
    <xdr:clientData/>
  </xdr:twoCellAnchor>
  <xdr:twoCellAnchor>
    <xdr:from>
      <xdr:col>7</xdr:col>
      <xdr:colOff>69569</xdr:colOff>
      <xdr:row>23</xdr:row>
      <xdr:rowOff>64168</xdr:rowOff>
    </xdr:from>
    <xdr:to>
      <xdr:col>29</xdr:col>
      <xdr:colOff>57978</xdr:colOff>
      <xdr:row>24</xdr:row>
      <xdr:rowOff>82830</xdr:rowOff>
    </xdr:to>
    <xdr:grpSp>
      <xdr:nvGrpSpPr>
        <xdr:cNvPr id="40" name="グループ化 39">
          <a:extLst>
            <a:ext uri="{FF2B5EF4-FFF2-40B4-BE49-F238E27FC236}">
              <a16:creationId xmlns:a16="http://schemas.microsoft.com/office/drawing/2014/main" id="{3C39C8A5-743A-481E-AD3A-A2BB2B259FDB}"/>
            </a:ext>
          </a:extLst>
        </xdr:cNvPr>
        <xdr:cNvGrpSpPr/>
      </xdr:nvGrpSpPr>
      <xdr:grpSpPr>
        <a:xfrm flipH="1">
          <a:off x="1336394" y="3702718"/>
          <a:ext cx="3969859" cy="171062"/>
          <a:chOff x="273674" y="1730680"/>
          <a:chExt cx="1656175" cy="205303"/>
        </a:xfrm>
      </xdr:grpSpPr>
      <xdr:cxnSp macro="">
        <xdr:nvCxnSpPr>
          <xdr:cNvPr id="41" name="直線コネクタ 40">
            <a:extLst>
              <a:ext uri="{FF2B5EF4-FFF2-40B4-BE49-F238E27FC236}">
                <a16:creationId xmlns:a16="http://schemas.microsoft.com/office/drawing/2014/main" id="{D4C019F8-EEEF-3B4D-6774-B94C582D72A8}"/>
              </a:ext>
            </a:extLst>
          </xdr:cNvPr>
          <xdr:cNvCxnSpPr>
            <a:endCxn id="42" idx="1"/>
          </xdr:cNvCxnSpPr>
        </xdr:nvCxnSpPr>
        <xdr:spPr>
          <a:xfrm flipV="1">
            <a:off x="273674" y="1833332"/>
            <a:ext cx="485940" cy="21555"/>
          </a:xfrm>
          <a:prstGeom prst="line">
            <a:avLst/>
          </a:prstGeom>
          <a:ln>
            <a:solidFill>
              <a:srgbClr val="00B0F0"/>
            </a:solidFill>
          </a:ln>
        </xdr:spPr>
        <xdr:style>
          <a:lnRef idx="2">
            <a:schemeClr val="accent1"/>
          </a:lnRef>
          <a:fillRef idx="0">
            <a:schemeClr val="accent1"/>
          </a:fillRef>
          <a:effectRef idx="1">
            <a:schemeClr val="accent1"/>
          </a:effectRef>
          <a:fontRef idx="minor">
            <a:schemeClr val="tx1"/>
          </a:fontRef>
        </xdr:style>
      </xdr:cxnSp>
      <xdr:sp macro="" textlink="">
        <xdr:nvSpPr>
          <xdr:cNvPr id="42" name="四角形: 角を丸くする 41">
            <a:extLst>
              <a:ext uri="{FF2B5EF4-FFF2-40B4-BE49-F238E27FC236}">
                <a16:creationId xmlns:a16="http://schemas.microsoft.com/office/drawing/2014/main" id="{83087009-55BB-8B89-F710-A2CFA77F71B9}"/>
              </a:ext>
            </a:extLst>
          </xdr:cNvPr>
          <xdr:cNvSpPr/>
        </xdr:nvSpPr>
        <xdr:spPr>
          <a:xfrm>
            <a:off x="759614" y="1730680"/>
            <a:ext cx="1170235" cy="205303"/>
          </a:xfrm>
          <a:prstGeom prst="roundRect">
            <a:avLst/>
          </a:prstGeom>
          <a:noFill/>
          <a:ln>
            <a:solidFill>
              <a:srgbClr val="00B0F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grpSp>
    <xdr:clientData/>
  </xdr:twoCellAnchor>
  <xdr:twoCellAnchor>
    <xdr:from>
      <xdr:col>12</xdr:col>
      <xdr:colOff>122577</xdr:colOff>
      <xdr:row>24</xdr:row>
      <xdr:rowOff>133744</xdr:rowOff>
    </xdr:from>
    <xdr:to>
      <xdr:col>29</xdr:col>
      <xdr:colOff>49695</xdr:colOff>
      <xdr:row>27</xdr:row>
      <xdr:rowOff>24852</xdr:rowOff>
    </xdr:to>
    <xdr:grpSp>
      <xdr:nvGrpSpPr>
        <xdr:cNvPr id="44" name="グループ化 43">
          <a:extLst>
            <a:ext uri="{FF2B5EF4-FFF2-40B4-BE49-F238E27FC236}">
              <a16:creationId xmlns:a16="http://schemas.microsoft.com/office/drawing/2014/main" id="{028ED5EA-060A-43C9-AB38-1BA6E7D84A8E}"/>
            </a:ext>
          </a:extLst>
        </xdr:cNvPr>
        <xdr:cNvGrpSpPr/>
      </xdr:nvGrpSpPr>
      <xdr:grpSpPr>
        <a:xfrm flipH="1">
          <a:off x="2294277" y="3924694"/>
          <a:ext cx="3003693" cy="348308"/>
          <a:chOff x="676564" y="1730680"/>
          <a:chExt cx="1253285" cy="271846"/>
        </a:xfrm>
      </xdr:grpSpPr>
      <xdr:cxnSp macro="">
        <xdr:nvCxnSpPr>
          <xdr:cNvPr id="45" name="直線コネクタ 44">
            <a:extLst>
              <a:ext uri="{FF2B5EF4-FFF2-40B4-BE49-F238E27FC236}">
                <a16:creationId xmlns:a16="http://schemas.microsoft.com/office/drawing/2014/main" id="{BA186AFA-68F7-2DA9-0A01-6CF9C8599FDF}"/>
              </a:ext>
            </a:extLst>
          </xdr:cNvPr>
          <xdr:cNvCxnSpPr>
            <a:endCxn id="46" idx="1"/>
          </xdr:cNvCxnSpPr>
        </xdr:nvCxnSpPr>
        <xdr:spPr>
          <a:xfrm flipV="1">
            <a:off x="676564" y="1833332"/>
            <a:ext cx="487311" cy="169194"/>
          </a:xfrm>
          <a:prstGeom prst="line">
            <a:avLst/>
          </a:prstGeom>
          <a:ln>
            <a:solidFill>
              <a:srgbClr val="00B0F0"/>
            </a:solidFill>
          </a:ln>
        </xdr:spPr>
        <xdr:style>
          <a:lnRef idx="2">
            <a:schemeClr val="accent1"/>
          </a:lnRef>
          <a:fillRef idx="0">
            <a:schemeClr val="accent1"/>
          </a:fillRef>
          <a:effectRef idx="1">
            <a:schemeClr val="accent1"/>
          </a:effectRef>
          <a:fontRef idx="minor">
            <a:schemeClr val="tx1"/>
          </a:fontRef>
        </xdr:style>
      </xdr:cxnSp>
      <xdr:sp macro="" textlink="">
        <xdr:nvSpPr>
          <xdr:cNvPr id="46" name="四角形: 角を丸くする 45">
            <a:extLst>
              <a:ext uri="{FF2B5EF4-FFF2-40B4-BE49-F238E27FC236}">
                <a16:creationId xmlns:a16="http://schemas.microsoft.com/office/drawing/2014/main" id="{6D15B63C-FCCB-46FA-F948-3D5CA57B7EC0}"/>
              </a:ext>
            </a:extLst>
          </xdr:cNvPr>
          <xdr:cNvSpPr/>
        </xdr:nvSpPr>
        <xdr:spPr>
          <a:xfrm>
            <a:off x="1163875" y="1730680"/>
            <a:ext cx="765974" cy="205303"/>
          </a:xfrm>
          <a:prstGeom prst="roundRect">
            <a:avLst/>
          </a:prstGeom>
          <a:noFill/>
          <a:ln>
            <a:solidFill>
              <a:srgbClr val="00B0F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grpSp>
    <xdr:clientData/>
  </xdr:twoCellAnchor>
  <xdr:twoCellAnchor>
    <xdr:from>
      <xdr:col>6</xdr:col>
      <xdr:colOff>82826</xdr:colOff>
      <xdr:row>24</xdr:row>
      <xdr:rowOff>142461</xdr:rowOff>
    </xdr:from>
    <xdr:to>
      <xdr:col>10</xdr:col>
      <xdr:colOff>101049</xdr:colOff>
      <xdr:row>26</xdr:row>
      <xdr:rowOff>81171</xdr:rowOff>
    </xdr:to>
    <xdr:grpSp>
      <xdr:nvGrpSpPr>
        <xdr:cNvPr id="49" name="グループ化 48">
          <a:extLst>
            <a:ext uri="{FF2B5EF4-FFF2-40B4-BE49-F238E27FC236}">
              <a16:creationId xmlns:a16="http://schemas.microsoft.com/office/drawing/2014/main" id="{C569A4FA-6AFE-45AA-851D-781A43AAF5B5}"/>
            </a:ext>
          </a:extLst>
        </xdr:cNvPr>
        <xdr:cNvGrpSpPr/>
      </xdr:nvGrpSpPr>
      <xdr:grpSpPr>
        <a:xfrm>
          <a:off x="1168676" y="3933411"/>
          <a:ext cx="742123" cy="243510"/>
          <a:chOff x="1182755" y="1722783"/>
          <a:chExt cx="747093" cy="236884"/>
        </a:xfrm>
      </xdr:grpSpPr>
      <xdr:cxnSp macro="">
        <xdr:nvCxnSpPr>
          <xdr:cNvPr id="50" name="直線コネクタ 49">
            <a:extLst>
              <a:ext uri="{FF2B5EF4-FFF2-40B4-BE49-F238E27FC236}">
                <a16:creationId xmlns:a16="http://schemas.microsoft.com/office/drawing/2014/main" id="{9087E77F-0B68-6667-73A5-675EE819BB1E}"/>
              </a:ext>
            </a:extLst>
          </xdr:cNvPr>
          <xdr:cNvCxnSpPr/>
        </xdr:nvCxnSpPr>
        <xdr:spPr>
          <a:xfrm>
            <a:off x="1182755" y="1845365"/>
            <a:ext cx="180562" cy="20709"/>
          </a:xfrm>
          <a:prstGeom prst="line">
            <a:avLst/>
          </a:prstGeom>
          <a:ln>
            <a:solidFill>
              <a:srgbClr val="00B0F0"/>
            </a:solidFill>
          </a:ln>
        </xdr:spPr>
        <xdr:style>
          <a:lnRef idx="2">
            <a:schemeClr val="accent1"/>
          </a:lnRef>
          <a:fillRef idx="0">
            <a:schemeClr val="accent1"/>
          </a:fillRef>
          <a:effectRef idx="1">
            <a:schemeClr val="accent1"/>
          </a:effectRef>
          <a:fontRef idx="minor">
            <a:schemeClr val="tx1"/>
          </a:fontRef>
        </xdr:style>
      </xdr:cxnSp>
      <xdr:sp macro="" textlink="">
        <xdr:nvSpPr>
          <xdr:cNvPr id="51" name="四角形: 角を丸くする 50">
            <a:extLst>
              <a:ext uri="{FF2B5EF4-FFF2-40B4-BE49-F238E27FC236}">
                <a16:creationId xmlns:a16="http://schemas.microsoft.com/office/drawing/2014/main" id="{46C789F6-EC0B-7829-8ECE-CF78ACADC1C0}"/>
              </a:ext>
            </a:extLst>
          </xdr:cNvPr>
          <xdr:cNvSpPr/>
        </xdr:nvSpPr>
        <xdr:spPr>
          <a:xfrm>
            <a:off x="1363317" y="1722783"/>
            <a:ext cx="566531" cy="236884"/>
          </a:xfrm>
          <a:prstGeom prst="roundRect">
            <a:avLst/>
          </a:prstGeom>
          <a:noFill/>
          <a:ln>
            <a:solidFill>
              <a:srgbClr val="00B0F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grpSp>
    <xdr:clientData/>
  </xdr:twoCellAnchor>
  <xdr:twoCellAnchor>
    <xdr:from>
      <xdr:col>6</xdr:col>
      <xdr:colOff>16553</xdr:colOff>
      <xdr:row>26</xdr:row>
      <xdr:rowOff>120925</xdr:rowOff>
    </xdr:from>
    <xdr:to>
      <xdr:col>22</xdr:col>
      <xdr:colOff>157367</xdr:colOff>
      <xdr:row>29</xdr:row>
      <xdr:rowOff>107673</xdr:rowOff>
    </xdr:to>
    <xdr:grpSp>
      <xdr:nvGrpSpPr>
        <xdr:cNvPr id="53" name="グループ化 52">
          <a:extLst>
            <a:ext uri="{FF2B5EF4-FFF2-40B4-BE49-F238E27FC236}">
              <a16:creationId xmlns:a16="http://schemas.microsoft.com/office/drawing/2014/main" id="{FB7C8D52-56C3-493D-87A1-2F56C05B0C52}"/>
            </a:ext>
          </a:extLst>
        </xdr:cNvPr>
        <xdr:cNvGrpSpPr/>
      </xdr:nvGrpSpPr>
      <xdr:grpSpPr>
        <a:xfrm>
          <a:off x="1102403" y="4216675"/>
          <a:ext cx="3036414" cy="443948"/>
          <a:chOff x="1169457" y="1722783"/>
          <a:chExt cx="766625" cy="236884"/>
        </a:xfrm>
      </xdr:grpSpPr>
      <xdr:cxnSp macro="">
        <xdr:nvCxnSpPr>
          <xdr:cNvPr id="54" name="直線コネクタ 53">
            <a:extLst>
              <a:ext uri="{FF2B5EF4-FFF2-40B4-BE49-F238E27FC236}">
                <a16:creationId xmlns:a16="http://schemas.microsoft.com/office/drawing/2014/main" id="{1DCE9715-582F-C8C2-92BF-5F2D7606F44B}"/>
              </a:ext>
            </a:extLst>
          </xdr:cNvPr>
          <xdr:cNvCxnSpPr>
            <a:endCxn id="55" idx="1"/>
          </xdr:cNvCxnSpPr>
        </xdr:nvCxnSpPr>
        <xdr:spPr>
          <a:xfrm flipV="1">
            <a:off x="1169457" y="1841225"/>
            <a:ext cx="54020" cy="64194"/>
          </a:xfrm>
          <a:prstGeom prst="line">
            <a:avLst/>
          </a:prstGeom>
          <a:ln>
            <a:solidFill>
              <a:srgbClr val="00B0F0"/>
            </a:solidFill>
          </a:ln>
        </xdr:spPr>
        <xdr:style>
          <a:lnRef idx="2">
            <a:schemeClr val="accent1"/>
          </a:lnRef>
          <a:fillRef idx="0">
            <a:schemeClr val="accent1"/>
          </a:fillRef>
          <a:effectRef idx="1">
            <a:schemeClr val="accent1"/>
          </a:effectRef>
          <a:fontRef idx="minor">
            <a:schemeClr val="tx1"/>
          </a:fontRef>
        </xdr:style>
      </xdr:cxnSp>
      <xdr:sp macro="" textlink="">
        <xdr:nvSpPr>
          <xdr:cNvPr id="55" name="四角形: 角を丸くする 54">
            <a:extLst>
              <a:ext uri="{FF2B5EF4-FFF2-40B4-BE49-F238E27FC236}">
                <a16:creationId xmlns:a16="http://schemas.microsoft.com/office/drawing/2014/main" id="{A1D82EA3-EAF6-FB19-5A68-87168F30ECB6}"/>
              </a:ext>
            </a:extLst>
          </xdr:cNvPr>
          <xdr:cNvSpPr/>
        </xdr:nvSpPr>
        <xdr:spPr>
          <a:xfrm>
            <a:off x="1223477" y="1722783"/>
            <a:ext cx="712605" cy="236884"/>
          </a:xfrm>
          <a:prstGeom prst="roundRect">
            <a:avLst/>
          </a:prstGeom>
          <a:noFill/>
          <a:ln>
            <a:solidFill>
              <a:srgbClr val="00B0F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grpSp>
    <xdr:clientData/>
  </xdr:twoCellAnchor>
  <xdr:twoCellAnchor>
    <xdr:from>
      <xdr:col>6</xdr:col>
      <xdr:colOff>3313</xdr:colOff>
      <xdr:row>32</xdr:row>
      <xdr:rowOff>71230</xdr:rowOff>
    </xdr:from>
    <xdr:to>
      <xdr:col>17</xdr:col>
      <xdr:colOff>149086</xdr:colOff>
      <xdr:row>38</xdr:row>
      <xdr:rowOff>57979</xdr:rowOff>
    </xdr:to>
    <xdr:grpSp>
      <xdr:nvGrpSpPr>
        <xdr:cNvPr id="59" name="グループ化 58">
          <a:extLst>
            <a:ext uri="{FF2B5EF4-FFF2-40B4-BE49-F238E27FC236}">
              <a16:creationId xmlns:a16="http://schemas.microsoft.com/office/drawing/2014/main" id="{7300122E-7FC6-439D-97BE-66D8DD3528A6}"/>
            </a:ext>
          </a:extLst>
        </xdr:cNvPr>
        <xdr:cNvGrpSpPr/>
      </xdr:nvGrpSpPr>
      <xdr:grpSpPr>
        <a:xfrm>
          <a:off x="1089163" y="5081380"/>
          <a:ext cx="2136498" cy="901149"/>
          <a:chOff x="1182755" y="1722783"/>
          <a:chExt cx="1927885" cy="881270"/>
        </a:xfrm>
      </xdr:grpSpPr>
      <xdr:cxnSp macro="">
        <xdr:nvCxnSpPr>
          <xdr:cNvPr id="60" name="直線コネクタ 59">
            <a:extLst>
              <a:ext uri="{FF2B5EF4-FFF2-40B4-BE49-F238E27FC236}">
                <a16:creationId xmlns:a16="http://schemas.microsoft.com/office/drawing/2014/main" id="{D8E30F24-3A36-EC5F-08D2-9482F8F235EE}"/>
              </a:ext>
            </a:extLst>
          </xdr:cNvPr>
          <xdr:cNvCxnSpPr/>
        </xdr:nvCxnSpPr>
        <xdr:spPr>
          <a:xfrm>
            <a:off x="1182755" y="1845365"/>
            <a:ext cx="180562" cy="20709"/>
          </a:xfrm>
          <a:prstGeom prst="line">
            <a:avLst/>
          </a:prstGeom>
          <a:ln>
            <a:solidFill>
              <a:srgbClr val="00B0F0"/>
            </a:solidFill>
          </a:ln>
        </xdr:spPr>
        <xdr:style>
          <a:lnRef idx="2">
            <a:schemeClr val="accent1"/>
          </a:lnRef>
          <a:fillRef idx="0">
            <a:schemeClr val="accent1"/>
          </a:fillRef>
          <a:effectRef idx="1">
            <a:schemeClr val="accent1"/>
          </a:effectRef>
          <a:fontRef idx="minor">
            <a:schemeClr val="tx1"/>
          </a:fontRef>
        </xdr:style>
      </xdr:cxnSp>
      <xdr:sp macro="" textlink="">
        <xdr:nvSpPr>
          <xdr:cNvPr id="61" name="四角形: 角を丸くする 60">
            <a:extLst>
              <a:ext uri="{FF2B5EF4-FFF2-40B4-BE49-F238E27FC236}">
                <a16:creationId xmlns:a16="http://schemas.microsoft.com/office/drawing/2014/main" id="{E58479A1-CACA-F9A6-59CF-21CC0ECBAA27}"/>
              </a:ext>
            </a:extLst>
          </xdr:cNvPr>
          <xdr:cNvSpPr/>
        </xdr:nvSpPr>
        <xdr:spPr>
          <a:xfrm>
            <a:off x="1402576" y="1722783"/>
            <a:ext cx="1708064" cy="881270"/>
          </a:xfrm>
          <a:prstGeom prst="roundRect">
            <a:avLst/>
          </a:prstGeom>
          <a:noFill/>
          <a:ln>
            <a:solidFill>
              <a:srgbClr val="00B0F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grpSp>
    <xdr:clientData/>
  </xdr:twoCellAnchor>
  <xdr:twoCellAnchor>
    <xdr:from>
      <xdr:col>23</xdr:col>
      <xdr:colOff>84476</xdr:colOff>
      <xdr:row>30</xdr:row>
      <xdr:rowOff>145337</xdr:rowOff>
    </xdr:from>
    <xdr:to>
      <xdr:col>30</xdr:col>
      <xdr:colOff>124239</xdr:colOff>
      <xdr:row>38</xdr:row>
      <xdr:rowOff>140802</xdr:rowOff>
    </xdr:to>
    <xdr:grpSp>
      <xdr:nvGrpSpPr>
        <xdr:cNvPr id="62" name="グループ化 61">
          <a:extLst>
            <a:ext uri="{FF2B5EF4-FFF2-40B4-BE49-F238E27FC236}">
              <a16:creationId xmlns:a16="http://schemas.microsoft.com/office/drawing/2014/main" id="{9DA55B38-33DC-4D61-8CAF-FD0A3176B009}"/>
            </a:ext>
          </a:extLst>
        </xdr:cNvPr>
        <xdr:cNvGrpSpPr/>
      </xdr:nvGrpSpPr>
      <xdr:grpSpPr>
        <a:xfrm flipH="1">
          <a:off x="4246901" y="4850687"/>
          <a:ext cx="1306588" cy="1214665"/>
          <a:chOff x="1384881" y="1730680"/>
          <a:chExt cx="544968" cy="954570"/>
        </a:xfrm>
      </xdr:grpSpPr>
      <xdr:cxnSp macro="">
        <xdr:nvCxnSpPr>
          <xdr:cNvPr id="63" name="直線コネクタ 62">
            <a:extLst>
              <a:ext uri="{FF2B5EF4-FFF2-40B4-BE49-F238E27FC236}">
                <a16:creationId xmlns:a16="http://schemas.microsoft.com/office/drawing/2014/main" id="{100748F1-AC6F-35DF-78B5-ECC4BE01DBF5}"/>
              </a:ext>
            </a:extLst>
          </xdr:cNvPr>
          <xdr:cNvCxnSpPr/>
        </xdr:nvCxnSpPr>
        <xdr:spPr>
          <a:xfrm>
            <a:off x="1384881" y="2339230"/>
            <a:ext cx="171589" cy="119777"/>
          </a:xfrm>
          <a:prstGeom prst="line">
            <a:avLst/>
          </a:prstGeom>
          <a:ln>
            <a:solidFill>
              <a:srgbClr val="00B0F0"/>
            </a:solidFill>
          </a:ln>
        </xdr:spPr>
        <xdr:style>
          <a:lnRef idx="2">
            <a:schemeClr val="accent1"/>
          </a:lnRef>
          <a:fillRef idx="0">
            <a:schemeClr val="accent1"/>
          </a:fillRef>
          <a:effectRef idx="1">
            <a:schemeClr val="accent1"/>
          </a:effectRef>
          <a:fontRef idx="minor">
            <a:schemeClr val="tx1"/>
          </a:fontRef>
        </xdr:style>
      </xdr:cxnSp>
      <xdr:sp macro="" textlink="">
        <xdr:nvSpPr>
          <xdr:cNvPr id="64" name="四角形: 角を丸くする 63">
            <a:extLst>
              <a:ext uri="{FF2B5EF4-FFF2-40B4-BE49-F238E27FC236}">
                <a16:creationId xmlns:a16="http://schemas.microsoft.com/office/drawing/2014/main" id="{748584A6-414C-B970-8BF5-54B9709155F6}"/>
              </a:ext>
            </a:extLst>
          </xdr:cNvPr>
          <xdr:cNvSpPr/>
        </xdr:nvSpPr>
        <xdr:spPr>
          <a:xfrm>
            <a:off x="1553039" y="1730680"/>
            <a:ext cx="376810" cy="954570"/>
          </a:xfrm>
          <a:prstGeom prst="roundRect">
            <a:avLst/>
          </a:prstGeom>
          <a:noFill/>
          <a:ln>
            <a:solidFill>
              <a:srgbClr val="00B0F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grpSp>
    <xdr:clientData/>
  </xdr:twoCellAnchor>
  <xdr:twoCellAnchor>
    <xdr:from>
      <xdr:col>27</xdr:col>
      <xdr:colOff>24847</xdr:colOff>
      <xdr:row>41</xdr:row>
      <xdr:rowOff>99391</xdr:rowOff>
    </xdr:from>
    <xdr:to>
      <xdr:col>29</xdr:col>
      <xdr:colOff>82826</xdr:colOff>
      <xdr:row>42</xdr:row>
      <xdr:rowOff>0</xdr:rowOff>
    </xdr:to>
    <xdr:cxnSp macro="">
      <xdr:nvCxnSpPr>
        <xdr:cNvPr id="69" name="直線コネクタ 68">
          <a:extLst>
            <a:ext uri="{FF2B5EF4-FFF2-40B4-BE49-F238E27FC236}">
              <a16:creationId xmlns:a16="http://schemas.microsoft.com/office/drawing/2014/main" id="{A4AD632D-6733-4839-88E5-802BF9FF5737}"/>
            </a:ext>
          </a:extLst>
        </xdr:cNvPr>
        <xdr:cNvCxnSpPr/>
      </xdr:nvCxnSpPr>
      <xdr:spPr>
        <a:xfrm flipH="1" flipV="1">
          <a:off x="4944717" y="6361043"/>
          <a:ext cx="422413" cy="49696"/>
        </a:xfrm>
        <a:prstGeom prst="line">
          <a:avLst/>
        </a:prstGeom>
        <a:ln>
          <a:solidFill>
            <a:srgbClr val="00B0F0"/>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16</xdr:col>
      <xdr:colOff>9934</xdr:colOff>
      <xdr:row>38</xdr:row>
      <xdr:rowOff>95641</xdr:rowOff>
    </xdr:from>
    <xdr:to>
      <xdr:col>29</xdr:col>
      <xdr:colOff>41414</xdr:colOff>
      <xdr:row>39</xdr:row>
      <xdr:rowOff>140803</xdr:rowOff>
    </xdr:to>
    <xdr:grpSp>
      <xdr:nvGrpSpPr>
        <xdr:cNvPr id="74" name="グループ化 73">
          <a:extLst>
            <a:ext uri="{FF2B5EF4-FFF2-40B4-BE49-F238E27FC236}">
              <a16:creationId xmlns:a16="http://schemas.microsoft.com/office/drawing/2014/main" id="{EC9D7284-0694-47BA-8FEB-5181F64F8233}"/>
            </a:ext>
          </a:extLst>
        </xdr:cNvPr>
        <xdr:cNvGrpSpPr/>
      </xdr:nvGrpSpPr>
      <xdr:grpSpPr>
        <a:xfrm flipH="1">
          <a:off x="2905534" y="6020191"/>
          <a:ext cx="2384155" cy="197562"/>
          <a:chOff x="935319" y="1724025"/>
          <a:chExt cx="994530" cy="156060"/>
        </a:xfrm>
      </xdr:grpSpPr>
      <xdr:cxnSp macro="">
        <xdr:nvCxnSpPr>
          <xdr:cNvPr id="75" name="直線コネクタ 74">
            <a:extLst>
              <a:ext uri="{FF2B5EF4-FFF2-40B4-BE49-F238E27FC236}">
                <a16:creationId xmlns:a16="http://schemas.microsoft.com/office/drawing/2014/main" id="{0FB1626D-0899-E746-F0CA-1EF645E3044A}"/>
              </a:ext>
            </a:extLst>
          </xdr:cNvPr>
          <xdr:cNvCxnSpPr>
            <a:endCxn id="76" idx="1"/>
          </xdr:cNvCxnSpPr>
        </xdr:nvCxnSpPr>
        <xdr:spPr>
          <a:xfrm flipV="1">
            <a:off x="935319" y="1778765"/>
            <a:ext cx="895693" cy="101320"/>
          </a:xfrm>
          <a:prstGeom prst="line">
            <a:avLst/>
          </a:prstGeom>
          <a:ln>
            <a:solidFill>
              <a:srgbClr val="00B0F0"/>
            </a:solidFill>
          </a:ln>
        </xdr:spPr>
        <xdr:style>
          <a:lnRef idx="2">
            <a:schemeClr val="accent1"/>
          </a:lnRef>
          <a:fillRef idx="0">
            <a:schemeClr val="accent1"/>
          </a:fillRef>
          <a:effectRef idx="1">
            <a:schemeClr val="accent1"/>
          </a:effectRef>
          <a:fontRef idx="minor">
            <a:schemeClr val="tx1"/>
          </a:fontRef>
        </xdr:style>
      </xdr:cxnSp>
      <xdr:sp macro="" textlink="">
        <xdr:nvSpPr>
          <xdr:cNvPr id="76" name="四角形: 角を丸くする 75">
            <a:extLst>
              <a:ext uri="{FF2B5EF4-FFF2-40B4-BE49-F238E27FC236}">
                <a16:creationId xmlns:a16="http://schemas.microsoft.com/office/drawing/2014/main" id="{7FE68A14-B1C0-CCE9-ED45-5E02C2E9B436}"/>
              </a:ext>
            </a:extLst>
          </xdr:cNvPr>
          <xdr:cNvSpPr/>
        </xdr:nvSpPr>
        <xdr:spPr>
          <a:xfrm>
            <a:off x="1831012" y="1724025"/>
            <a:ext cx="98837" cy="109479"/>
          </a:xfrm>
          <a:prstGeom prst="roundRect">
            <a:avLst/>
          </a:prstGeom>
          <a:noFill/>
          <a:ln>
            <a:solidFill>
              <a:srgbClr val="00B0F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grpSp>
    <xdr:clientData/>
  </xdr:twoCellAnchor>
  <xdr:twoCellAnchor>
    <xdr:from>
      <xdr:col>6</xdr:col>
      <xdr:colOff>157370</xdr:colOff>
      <xdr:row>5</xdr:row>
      <xdr:rowOff>16565</xdr:rowOff>
    </xdr:from>
    <xdr:to>
      <xdr:col>28</xdr:col>
      <xdr:colOff>140806</xdr:colOff>
      <xdr:row>43</xdr:row>
      <xdr:rowOff>107674</xdr:rowOff>
    </xdr:to>
    <xdr:grpSp>
      <xdr:nvGrpSpPr>
        <xdr:cNvPr id="19" name="グループ化 18">
          <a:extLst>
            <a:ext uri="{FF2B5EF4-FFF2-40B4-BE49-F238E27FC236}">
              <a16:creationId xmlns:a16="http://schemas.microsoft.com/office/drawing/2014/main" id="{648343A5-EEDB-E4BF-5B40-0778E3FD2A77}"/>
            </a:ext>
          </a:extLst>
        </xdr:cNvPr>
        <xdr:cNvGrpSpPr/>
      </xdr:nvGrpSpPr>
      <xdr:grpSpPr>
        <a:xfrm>
          <a:off x="1243220" y="911915"/>
          <a:ext cx="3964886" cy="5882309"/>
          <a:chOff x="1243220" y="911915"/>
          <a:chExt cx="3964886" cy="5882309"/>
        </a:xfrm>
      </xdr:grpSpPr>
      <xdr:grpSp>
        <xdr:nvGrpSpPr>
          <xdr:cNvPr id="10" name="グループ化 9">
            <a:extLst>
              <a:ext uri="{FF2B5EF4-FFF2-40B4-BE49-F238E27FC236}">
                <a16:creationId xmlns:a16="http://schemas.microsoft.com/office/drawing/2014/main" id="{A1FE1654-9324-CB82-3116-BB458E0A5C35}"/>
              </a:ext>
            </a:extLst>
          </xdr:cNvPr>
          <xdr:cNvGrpSpPr/>
        </xdr:nvGrpSpPr>
        <xdr:grpSpPr>
          <a:xfrm>
            <a:off x="1243220" y="911915"/>
            <a:ext cx="3964886" cy="5882309"/>
            <a:chOff x="1250674" y="911087"/>
            <a:chExt cx="3992219" cy="5756413"/>
          </a:xfrm>
        </xdr:grpSpPr>
        <xdr:grpSp>
          <xdr:nvGrpSpPr>
            <xdr:cNvPr id="5" name="グループ化 4">
              <a:extLst>
                <a:ext uri="{FF2B5EF4-FFF2-40B4-BE49-F238E27FC236}">
                  <a16:creationId xmlns:a16="http://schemas.microsoft.com/office/drawing/2014/main" id="{B390393D-55C0-1EDC-7C50-FBF17FB04B23}"/>
                </a:ext>
              </a:extLst>
            </xdr:cNvPr>
            <xdr:cNvGrpSpPr/>
          </xdr:nvGrpSpPr>
          <xdr:grpSpPr>
            <a:xfrm>
              <a:off x="1250674" y="911087"/>
              <a:ext cx="3992219" cy="5756413"/>
              <a:chOff x="1040340" y="1211745"/>
              <a:chExt cx="4178294" cy="6520243"/>
            </a:xfrm>
          </xdr:grpSpPr>
          <xdr:pic>
            <xdr:nvPicPr>
              <xdr:cNvPr id="2" name="図 1">
                <a:extLst>
                  <a:ext uri="{FF2B5EF4-FFF2-40B4-BE49-F238E27FC236}">
                    <a16:creationId xmlns:a16="http://schemas.microsoft.com/office/drawing/2014/main" id="{30737782-C449-F5DF-C33B-636095F8DE3A}"/>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1833"/>
              <a:stretch/>
            </xdr:blipFill>
            <xdr:spPr>
              <a:xfrm>
                <a:off x="1040340" y="1211745"/>
                <a:ext cx="4178294" cy="6520243"/>
              </a:xfrm>
              <a:prstGeom prst="rect">
                <a:avLst/>
              </a:prstGeom>
              <a:ln w="25400">
                <a:solidFill>
                  <a:schemeClr val="tx1"/>
                </a:solidFill>
              </a:ln>
            </xdr:spPr>
          </xdr:pic>
          <xdr:sp macro="" textlink="">
            <xdr:nvSpPr>
              <xdr:cNvPr id="4" name="正方形/長方形 3">
                <a:extLst>
                  <a:ext uri="{FF2B5EF4-FFF2-40B4-BE49-F238E27FC236}">
                    <a16:creationId xmlns:a16="http://schemas.microsoft.com/office/drawing/2014/main" id="{3386E477-CB4C-09E7-33A2-DA55D1F6BF28}"/>
                  </a:ext>
                </a:extLst>
              </xdr:cNvPr>
              <xdr:cNvSpPr/>
            </xdr:nvSpPr>
            <xdr:spPr>
              <a:xfrm>
                <a:off x="4257261" y="3429000"/>
                <a:ext cx="753717" cy="737152"/>
              </a:xfrm>
              <a:prstGeom prst="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grpSp>
        <xdr:pic>
          <xdr:nvPicPr>
            <xdr:cNvPr id="6" name="図 5">
              <a:extLst>
                <a:ext uri="{FF2B5EF4-FFF2-40B4-BE49-F238E27FC236}">
                  <a16:creationId xmlns:a16="http://schemas.microsoft.com/office/drawing/2014/main" id="{7044D3AE-7BF2-0687-C656-61A50C88D1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726806" y="4160304"/>
              <a:ext cx="2228963" cy="113522"/>
            </a:xfrm>
            <a:prstGeom prst="rect">
              <a:avLst/>
            </a:prstGeom>
            <a:noFill/>
            <a:extLst>
              <a:ext uri="{909E8E84-426E-40DD-AFC4-6F175D3DCCD1}">
                <a14:hiddenFill xmlns:a14="http://schemas.microsoft.com/office/drawing/2010/main">
                  <a:solidFill>
                    <a:srgbClr val="FFFFFF"/>
                  </a:solidFill>
                </a14:hiddenFill>
              </a:ext>
            </a:extLst>
          </xdr:spPr>
        </xdr:pic>
      </xdr:grpSp>
      <xdr:sp macro="" textlink="">
        <xdr:nvSpPr>
          <xdr:cNvPr id="14" name="正方形/長方形 13">
            <a:extLst>
              <a:ext uri="{FF2B5EF4-FFF2-40B4-BE49-F238E27FC236}">
                <a16:creationId xmlns:a16="http://schemas.microsoft.com/office/drawing/2014/main" id="{6BBE0141-F810-4B8F-AD9A-B0749F018E45}"/>
              </a:ext>
            </a:extLst>
          </xdr:cNvPr>
          <xdr:cNvSpPr/>
        </xdr:nvSpPr>
        <xdr:spPr>
          <a:xfrm>
            <a:off x="1900445" y="1133475"/>
            <a:ext cx="80755" cy="214870"/>
          </a:xfrm>
          <a:prstGeom prst="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grpSp>
    <xdr:clientData/>
  </xdr:twoCellAnchor>
  <xdr:twoCellAnchor>
    <xdr:from>
      <xdr:col>7</xdr:col>
      <xdr:colOff>66257</xdr:colOff>
      <xdr:row>21</xdr:row>
      <xdr:rowOff>24847</xdr:rowOff>
    </xdr:from>
    <xdr:to>
      <xdr:col>29</xdr:col>
      <xdr:colOff>41413</xdr:colOff>
      <xdr:row>22</xdr:row>
      <xdr:rowOff>140799</xdr:rowOff>
    </xdr:to>
    <xdr:grpSp>
      <xdr:nvGrpSpPr>
        <xdr:cNvPr id="34" name="グループ化 33">
          <a:extLst>
            <a:ext uri="{FF2B5EF4-FFF2-40B4-BE49-F238E27FC236}">
              <a16:creationId xmlns:a16="http://schemas.microsoft.com/office/drawing/2014/main" id="{F923E0AD-27AA-4B11-8228-6201862086BB}"/>
            </a:ext>
          </a:extLst>
        </xdr:cNvPr>
        <xdr:cNvGrpSpPr/>
      </xdr:nvGrpSpPr>
      <xdr:grpSpPr>
        <a:xfrm flipH="1">
          <a:off x="1333082" y="3358597"/>
          <a:ext cx="3956606" cy="268352"/>
          <a:chOff x="279165" y="1635931"/>
          <a:chExt cx="1650684" cy="300052"/>
        </a:xfrm>
      </xdr:grpSpPr>
      <xdr:cxnSp macro="">
        <xdr:nvCxnSpPr>
          <xdr:cNvPr id="35" name="直線コネクタ 34">
            <a:extLst>
              <a:ext uri="{FF2B5EF4-FFF2-40B4-BE49-F238E27FC236}">
                <a16:creationId xmlns:a16="http://schemas.microsoft.com/office/drawing/2014/main" id="{75775E10-6026-64E6-FAED-FA5318C69D30}"/>
              </a:ext>
            </a:extLst>
          </xdr:cNvPr>
          <xdr:cNvCxnSpPr>
            <a:endCxn id="36" idx="1"/>
          </xdr:cNvCxnSpPr>
        </xdr:nvCxnSpPr>
        <xdr:spPr>
          <a:xfrm>
            <a:off x="279165" y="1635931"/>
            <a:ext cx="480449" cy="197401"/>
          </a:xfrm>
          <a:prstGeom prst="line">
            <a:avLst/>
          </a:prstGeom>
          <a:ln>
            <a:solidFill>
              <a:srgbClr val="00B0F0"/>
            </a:solidFill>
          </a:ln>
        </xdr:spPr>
        <xdr:style>
          <a:lnRef idx="2">
            <a:schemeClr val="accent1"/>
          </a:lnRef>
          <a:fillRef idx="0">
            <a:schemeClr val="accent1"/>
          </a:fillRef>
          <a:effectRef idx="1">
            <a:schemeClr val="accent1"/>
          </a:effectRef>
          <a:fontRef idx="minor">
            <a:schemeClr val="tx1"/>
          </a:fontRef>
        </xdr:style>
      </xdr:cxnSp>
      <xdr:sp macro="" textlink="">
        <xdr:nvSpPr>
          <xdr:cNvPr id="36" name="四角形: 角を丸くする 35">
            <a:extLst>
              <a:ext uri="{FF2B5EF4-FFF2-40B4-BE49-F238E27FC236}">
                <a16:creationId xmlns:a16="http://schemas.microsoft.com/office/drawing/2014/main" id="{1CE3C7F6-30EE-9ACF-28CD-B46909B213CF}"/>
              </a:ext>
            </a:extLst>
          </xdr:cNvPr>
          <xdr:cNvSpPr/>
        </xdr:nvSpPr>
        <xdr:spPr>
          <a:xfrm>
            <a:off x="759614" y="1730680"/>
            <a:ext cx="1170235" cy="205303"/>
          </a:xfrm>
          <a:prstGeom prst="roundRect">
            <a:avLst/>
          </a:prstGeom>
          <a:noFill/>
          <a:ln>
            <a:solidFill>
              <a:srgbClr val="00B0F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27</xdr:col>
      <xdr:colOff>47625</xdr:colOff>
      <xdr:row>5</xdr:row>
      <xdr:rowOff>238126</xdr:rowOff>
    </xdr:from>
    <xdr:to>
      <xdr:col>36</xdr:col>
      <xdr:colOff>19050</xdr:colOff>
      <xdr:row>11</xdr:row>
      <xdr:rowOff>114301</xdr:rowOff>
    </xdr:to>
    <xdr:grpSp>
      <xdr:nvGrpSpPr>
        <xdr:cNvPr id="9" name="グループ化 8">
          <a:extLst>
            <a:ext uri="{FF2B5EF4-FFF2-40B4-BE49-F238E27FC236}">
              <a16:creationId xmlns:a16="http://schemas.microsoft.com/office/drawing/2014/main" id="{F958A3D3-E481-9696-1651-4FC25DBA09CE}"/>
            </a:ext>
          </a:extLst>
        </xdr:cNvPr>
        <xdr:cNvGrpSpPr/>
      </xdr:nvGrpSpPr>
      <xdr:grpSpPr>
        <a:xfrm>
          <a:off x="4967495" y="1372843"/>
          <a:ext cx="1412598" cy="1789458"/>
          <a:chOff x="3701975" y="1636163"/>
          <a:chExt cx="1896967" cy="2929510"/>
        </a:xfrm>
        <a:solidFill>
          <a:schemeClr val="bg1">
            <a:lumMod val="85000"/>
          </a:schemeClr>
        </a:solidFill>
      </xdr:grpSpPr>
      <xdr:sp macro="" textlink="">
        <xdr:nvSpPr>
          <xdr:cNvPr id="10" name="正方形/長方形 9">
            <a:extLst>
              <a:ext uri="{FF2B5EF4-FFF2-40B4-BE49-F238E27FC236}">
                <a16:creationId xmlns:a16="http://schemas.microsoft.com/office/drawing/2014/main" id="{1DD1C4E9-6A73-7576-5E5C-777B85565EC9}"/>
              </a:ext>
            </a:extLst>
          </xdr:cNvPr>
          <xdr:cNvSpPr/>
        </xdr:nvSpPr>
        <xdr:spPr>
          <a:xfrm>
            <a:off x="3701975" y="1636163"/>
            <a:ext cx="1896967" cy="2929510"/>
          </a:xfrm>
          <a:prstGeom prst="rect">
            <a:avLst/>
          </a:prstGeom>
          <a:grpFill/>
          <a:ln w="63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11" name="楕円 10">
            <a:extLst>
              <a:ext uri="{FF2B5EF4-FFF2-40B4-BE49-F238E27FC236}">
                <a16:creationId xmlns:a16="http://schemas.microsoft.com/office/drawing/2014/main" id="{2E4D0CDD-A8DF-9297-C9F8-7B0025866C68}"/>
              </a:ext>
            </a:extLst>
          </xdr:cNvPr>
          <xdr:cNvSpPr/>
        </xdr:nvSpPr>
        <xdr:spPr>
          <a:xfrm>
            <a:off x="4062047" y="2226690"/>
            <a:ext cx="1171136" cy="1135966"/>
          </a:xfrm>
          <a:prstGeom prst="ellipse">
            <a:avLst/>
          </a:prstGeom>
          <a:solidFill>
            <a:srgbClr val="00B050"/>
          </a:solidFill>
          <a:ln w="63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12" name="四角形: 上の 2 つの角を切り取る 11">
            <a:extLst>
              <a:ext uri="{FF2B5EF4-FFF2-40B4-BE49-F238E27FC236}">
                <a16:creationId xmlns:a16="http://schemas.microsoft.com/office/drawing/2014/main" id="{52978D5C-2DB0-0B12-8D15-8DC3584CF0AE}"/>
              </a:ext>
            </a:extLst>
          </xdr:cNvPr>
          <xdr:cNvSpPr/>
        </xdr:nvSpPr>
        <xdr:spPr>
          <a:xfrm>
            <a:off x="3817896" y="3566910"/>
            <a:ext cx="1667024" cy="958359"/>
          </a:xfrm>
          <a:prstGeom prst="snip2SameRect">
            <a:avLst>
              <a:gd name="adj1" fmla="val 50000"/>
              <a:gd name="adj2" fmla="val 0"/>
            </a:avLst>
          </a:prstGeom>
          <a:solidFill>
            <a:srgbClr val="00B050"/>
          </a:solidFill>
          <a:ln w="63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grpSp>
    <xdr:clientData/>
  </xdr:twoCellAnchor>
  <xdr:twoCellAnchor>
    <xdr:from>
      <xdr:col>28</xdr:col>
      <xdr:colOff>66675</xdr:colOff>
      <xdr:row>5</xdr:row>
      <xdr:rowOff>95250</xdr:rowOff>
    </xdr:from>
    <xdr:to>
      <xdr:col>34</xdr:col>
      <xdr:colOff>85725</xdr:colOff>
      <xdr:row>6</xdr:row>
      <xdr:rowOff>142875</xdr:rowOff>
    </xdr:to>
    <xdr:sp macro="" textlink="">
      <xdr:nvSpPr>
        <xdr:cNvPr id="3" name="正方形/長方形 2">
          <a:extLst>
            <a:ext uri="{FF2B5EF4-FFF2-40B4-BE49-F238E27FC236}">
              <a16:creationId xmlns:a16="http://schemas.microsoft.com/office/drawing/2014/main" id="{D3EA4618-815A-F76A-8918-6B508EDD8A20}"/>
            </a:ext>
          </a:extLst>
        </xdr:cNvPr>
        <xdr:cNvSpPr/>
      </xdr:nvSpPr>
      <xdr:spPr>
        <a:xfrm>
          <a:off x="5133975" y="1228725"/>
          <a:ext cx="990600" cy="333375"/>
        </a:xfrm>
        <a:prstGeom prst="rect">
          <a:avLst/>
        </a:prstGeom>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kern="1200">
              <a:latin typeface="ＭＳ 明朝" panose="02020609040205080304" pitchFamily="17" charset="-128"/>
              <a:ea typeface="ＭＳ 明朝" panose="02020609040205080304" pitchFamily="17" charset="-128"/>
            </a:rPr>
            <a:t>セロテープ</a:t>
          </a:r>
        </a:p>
        <a:p>
          <a:pPr algn="l"/>
          <a:endParaRPr kumimoji="1" lang="ja-JP" altLang="en-US" sz="1100" kern="12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48C755CC-3EAA-4FCD-8818-0FEAC13BD7CC}" name="テーブル6" displayName="テーブル6" ref="B14:M21" totalsRowShown="0" headerRowDxfId="165" dataDxfId="164">
  <autoFilter ref="B14:M21" xr:uid="{48C755CC-3EAA-4FCD-8818-0FEAC13BD7CC}"/>
  <tableColumns count="12">
    <tableColumn id="1" xr3:uid="{DACB541F-78F0-4E04-BFC4-6C8BD73CE95B}" name="前期火・金１校" dataDxfId="163" dataCellStyle="標準 2"/>
    <tableColumn id="2" xr3:uid="{D9AA8272-41EC-4D97-AF07-6FE20FC9BDF7}" name="前期火・金１校コード" dataDxfId="162" dataCellStyle="標準 2"/>
    <tableColumn id="3" xr3:uid="{50F379A3-1713-4BB3-B36D-0A55771B2A42}" name="前期火・金２校" dataDxfId="161" dataCellStyle="標準 2"/>
    <tableColumn id="4" xr3:uid="{239DE573-4C7C-4EF3-88FD-93797DB20F62}" name="前期火・金２校コード" dataDxfId="160" dataCellStyle="標準 2"/>
    <tableColumn id="5" xr3:uid="{2C34C39D-5DA0-481B-9E83-F5B983D5B32B}" name="前期火・金３校" dataDxfId="159"/>
    <tableColumn id="6" xr3:uid="{BAA59CB6-A771-4BAE-86E6-B32947DFBB99}" name="前期火・金３校コード" dataDxfId="158"/>
    <tableColumn id="7" xr3:uid="{61C43151-ABD4-4CCE-9E98-735C18DFB7BA}" name="前期火・金４校" dataDxfId="157"/>
    <tableColumn id="8" xr3:uid="{B7F89A95-C6D4-459C-A71D-869B48064136}" name="前期火・金４校コード" dataDxfId="156"/>
    <tableColumn id="9" xr3:uid="{AF658C03-9DDC-4DA2-98C9-7CA929559136}" name="前期火・金５校" dataDxfId="155"/>
    <tableColumn id="10" xr3:uid="{4A6C1B03-EB88-4090-9FB8-DCFC61097343}" name="前期火・金５校コード" dataDxfId="154"/>
    <tableColumn id="11" xr3:uid="{3469897D-A4B9-4879-915D-A3366F6BCD36}" name="前期火・金６校" dataDxfId="153"/>
    <tableColumn id="12" xr3:uid="{1C46815F-3485-41F0-BFEA-3E162FBC3366}" name="前期火・金６校コード" dataDxfId="152"/>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F9ED4AB9-F861-44CA-880B-B809E0024AA3}" name="テーブル311" displayName="テーブル311" ref="B74:G81" totalsRowShown="0" headerRowDxfId="64" dataDxfId="62" headerRowBorderDxfId="63" tableBorderDxfId="61" totalsRowBorderDxfId="60" dataCellStyle="標準 2">
  <autoFilter ref="B74:G81" xr:uid="{F9ED4AB9-F861-44CA-880B-B809E0024AA3}"/>
  <tableColumns count="6">
    <tableColumn id="1" xr3:uid="{6EB4CB31-DC25-422C-9FF3-B5BE8178F7C3}" name="通年金１校" dataDxfId="59" dataCellStyle="標準 2"/>
    <tableColumn id="2" xr3:uid="{21BC8731-EB2C-4E5B-AE9C-4934839AEBDD}" name="通年金１校コード" dataDxfId="58" dataCellStyle="標準 2"/>
    <tableColumn id="3" xr3:uid="{1EB71313-4E1A-453F-B54B-DA7A7342B7B9}" name="通年金２校" dataDxfId="57" dataCellStyle="標準 2"/>
    <tableColumn id="4" xr3:uid="{4AC0267E-4B33-46DA-B63C-5ABBE694112B}" name="通年金２校コード" dataDxfId="56" dataCellStyle="標準 2"/>
    <tableColumn id="5" xr3:uid="{023643CD-4EE1-4CD7-82B2-4D9EE0837B59}" name="通年金４校" dataDxfId="55" dataCellStyle="標準 2"/>
    <tableColumn id="6" xr3:uid="{75B5CF3A-8E59-4A00-BBDB-B66709541520}" name="通年金４校コード" dataDxfId="54" dataCellStyle="標準 2"/>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1EE66FCC-AB37-4D89-A26E-A96ABC3C43C3}" name="テーブル11" displayName="テーブル11" ref="I73:N74" totalsRowShown="0" headerRowDxfId="53" dataDxfId="52" tableBorderDxfId="51">
  <autoFilter ref="I73:N74" xr:uid="{1EE66FCC-AB37-4D89-A26E-A96ABC3C43C3}"/>
  <tableColumns count="6">
    <tableColumn id="1" xr3:uid="{E26FD355-990E-4241-A005-F477E11821AB}" name="前期水1校" dataDxfId="50"/>
    <tableColumn id="2" xr3:uid="{2550DD29-A46B-45AF-B9D1-D12F6C5ECACD}" name="前期水2校" dataDxfId="49"/>
    <tableColumn id="3" xr3:uid="{E45C9BE4-3C72-4D6B-B561-B76EC006BC99}" name="前期水3校" dataDxfId="48"/>
    <tableColumn id="4" xr3:uid="{8013D522-EDB2-421E-9B04-A509EE9A3A19}" name="前期水4校" dataDxfId="47"/>
    <tableColumn id="5" xr3:uid="{24F0A6B1-8563-481A-9306-1D1257ECF080}" name="前期水5校" dataDxfId="46"/>
    <tableColumn id="6" xr3:uid="{689A5569-B573-4C75-A2B6-FB4F30FA29FB}" name="前期水6校" dataDxfId="45"/>
  </tableColumns>
  <tableStyleInfo name="TableStyleLight9"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F5F96629-50C2-43C9-86D3-E7A24F2C8595}" name="テーブル12" displayName="テーブル12" ref="I76:N77" totalsRowShown="0" headerRowDxfId="44" dataDxfId="43" tableBorderDxfId="42">
  <autoFilter ref="I76:N77" xr:uid="{F5F96629-50C2-43C9-86D3-E7A24F2C8595}"/>
  <tableColumns count="6">
    <tableColumn id="1" xr3:uid="{3715A74A-2B4F-451F-AEAB-2784D1922E99}" name="後期金1校" dataDxfId="41"/>
    <tableColumn id="2" xr3:uid="{29541C88-1714-4686-9136-B5D8C2465454}" name="後期金2校" dataDxfId="40"/>
    <tableColumn id="3" xr3:uid="{6DFDFC0B-277E-4082-A6BD-9EE00F790A3E}" name="後期金3校" dataDxfId="39"/>
    <tableColumn id="4" xr3:uid="{6276F3B8-F56F-4A42-B057-65662B693235}" name="後期金4校" dataDxfId="38"/>
    <tableColumn id="5" xr3:uid="{E4417CA7-F8C5-409C-9ABB-684099E89C7C}" name="後期金5校" dataDxfId="37"/>
    <tableColumn id="6" xr3:uid="{436EE319-F9AB-4F40-AA6D-CDF5161A229A}" name="後期金6校" dataDxfId="36"/>
  </tableColumns>
  <tableStyleInfo name="TableStyleLight9"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AE3CCC93-754A-46A8-A50B-B5ED6054D001}" name="テーブル13" displayName="テーブル13" ref="I79:N80" totalsRowShown="0" headerRowDxfId="35" dataDxfId="34" tableBorderDxfId="33" headerRowCellStyle="標準 2">
  <autoFilter ref="I79:N80" xr:uid="{AE3CCC93-754A-46A8-A50B-B5ED6054D001}"/>
  <tableColumns count="6">
    <tableColumn id="1" xr3:uid="{D4DE94F0-1E25-4524-8FE6-0A01E39DBFB6}" name="前期金1校" dataDxfId="32"/>
    <tableColumn id="2" xr3:uid="{273B6D7B-06A5-4C9C-B1DF-A6DC0C1A8C21}" name="前期金2校" dataDxfId="31"/>
    <tableColumn id="3" xr3:uid="{0E5F9385-FFB6-4410-933E-B36EEC0E2C18}" name="前期金3校" dataDxfId="30"/>
    <tableColumn id="4" xr3:uid="{F37B50BE-FEBF-4553-8CE8-1E9E99114502}" name="前期金4校" dataDxfId="29"/>
    <tableColumn id="5" xr3:uid="{223946B2-E69B-47BD-BBB7-570241437745}" name="前期金5校" dataDxfId="28"/>
    <tableColumn id="6" xr3:uid="{59314CC9-DA96-45D2-AE93-7B277E051184}" name="前期金6校" dataDxfId="27"/>
  </tableColumns>
  <tableStyleInfo name="TableStyleLight9"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3AEA019-6933-4C13-B689-76113B717C07}" name="テーブル14" displayName="テーブル14" ref="I82:N83" totalsRowShown="0" headerRowDxfId="26" dataDxfId="25" tableBorderDxfId="24">
  <autoFilter ref="I82:N83" xr:uid="{03AEA019-6933-4C13-B689-76113B717C07}"/>
  <tableColumns count="6">
    <tableColumn id="1" xr3:uid="{80D886E3-BE70-4B89-AA2F-FBD66D1BC782}" name="後期水1校" dataDxfId="23"/>
    <tableColumn id="2" xr3:uid="{2281A376-E3A9-4549-A992-6DBD34AF7A72}" name="後期水2校" dataDxfId="22"/>
    <tableColumn id="3" xr3:uid="{F8A72706-1392-435F-965D-FF698A85D9E7}" name="後期水3校" dataDxfId="21"/>
    <tableColumn id="4" xr3:uid="{F41E3692-A302-4AAC-A5CC-404F4D760155}" name="後期水4校" dataDxfId="20"/>
    <tableColumn id="5" xr3:uid="{80094B4B-288C-4D61-B77C-4F0C80E84924}" name="後期水5校" dataDxfId="19"/>
    <tableColumn id="6" xr3:uid="{1A4BFB40-FE4D-44E9-ABD9-646695BDA266}" name="後期水6校" dataDxfId="18"/>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77DED910-473D-44D6-85D1-880EE215774F}" name="テーブル7" displayName="テーブル7" ref="B34:M41" totalsRowShown="0" headerRowDxfId="151" dataDxfId="150">
  <autoFilter ref="B34:M41" xr:uid="{77DED910-473D-44D6-85D1-880EE215774F}"/>
  <tableColumns count="12">
    <tableColumn id="1" xr3:uid="{1A973C3A-4A1D-487C-8ADA-C41478D7D767}" name="後期火・金１校" dataDxfId="149" dataCellStyle="標準 2"/>
    <tableColumn id="2" xr3:uid="{D047A35A-ACAE-4EF3-9B0A-9D4EC86BD8E0}" name="後期火・金１校コード" dataDxfId="148" dataCellStyle="標準 2"/>
    <tableColumn id="3" xr3:uid="{0A780798-ABF3-428C-83B4-6BEDD3B6EBF7}" name="後期火・金２校" dataDxfId="147" dataCellStyle="標準 2"/>
    <tableColumn id="4" xr3:uid="{916A6382-3D18-4BC8-963D-DF2B604F0B9B}" name="後期火・金２校コード" dataDxfId="146" dataCellStyle="標準 2"/>
    <tableColumn id="5" xr3:uid="{50E3BD38-2C1A-46CF-9362-2FA82A3144FA}" name="後期火・金３校" dataDxfId="145" dataCellStyle="標準 2"/>
    <tableColumn id="6" xr3:uid="{5F51473F-4840-45B6-8929-12819B4C7A3F}" name="後期火・金３校コード" dataDxfId="144" dataCellStyle="標準 2"/>
    <tableColumn id="7" xr3:uid="{E5170733-267C-4144-95DE-F92B42F7A0F9}" name="後期火・金４校" dataDxfId="143"/>
    <tableColumn id="8" xr3:uid="{5CF81AEE-68E1-4613-8452-D29DD735D606}" name="後期火・金４校コード" dataDxfId="142"/>
    <tableColumn id="11" xr3:uid="{7B309B8D-9B98-4904-8F4F-B62C3B788EFB}" name="後期火・金５校" dataDxfId="141"/>
    <tableColumn id="12" xr3:uid="{58F7D5A8-AA01-45C8-866C-33369C475FF4}" name="後期火・金５校コード" dataDxfId="140"/>
    <tableColumn id="13" xr3:uid="{D42C9AB8-61CF-4CD4-B334-7CBC0863A56E}" name="後期火・金６校" dataDxfId="139"/>
    <tableColumn id="14" xr3:uid="{CA2B63FC-5632-4774-8A0D-AA600F10EA3E}" name="後期火・金６校コード" dataDxfId="138"/>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C237452B-4F70-419E-BFC9-14E4CA147511}" name="テーブル8" displayName="テーブル8" ref="B44:M51" totalsRowShown="0" headerRowDxfId="137" dataDxfId="136" dataCellStyle="標準 2">
  <autoFilter ref="B44:M51" xr:uid="{C237452B-4F70-419E-BFC9-14E4CA147511}"/>
  <tableColumns count="12">
    <tableColumn id="1" xr3:uid="{F0F91957-E9B1-4592-9E65-90DC2A6C8E0C}" name="通年月・木１校" dataDxfId="135"/>
    <tableColumn id="2" xr3:uid="{8EA328E1-7009-4E5C-8EE1-79734F358593}" name="通年月・木１校コード" dataDxfId="134"/>
    <tableColumn id="3" xr3:uid="{B46EB8F3-A246-4582-8320-333AE30F045E}" name="通年月・木２校" dataDxfId="133" dataCellStyle="標準 2"/>
    <tableColumn id="4" xr3:uid="{78A01934-33DF-4AAE-BEAD-43BFD87B49D3}" name="通年月・木２校コード" dataDxfId="132" dataCellStyle="標準 2"/>
    <tableColumn id="5" xr3:uid="{59C149B5-C8DC-4EDF-AA34-C0796123902F}" name="通年月・木３校" dataDxfId="131" dataCellStyle="標準 2"/>
    <tableColumn id="6" xr3:uid="{CFBE6222-7A2B-4FA0-AC40-143F91856C2F}" name="通年月・木３校コード" dataDxfId="130" dataCellStyle="標準 2"/>
    <tableColumn id="7" xr3:uid="{C4208B7F-44B0-421E-9F6E-93E5CD699DF8}" name="通年月・木４校" dataDxfId="129"/>
    <tableColumn id="8" xr3:uid="{87D62555-AD10-4550-A566-38D191C1DF78}" name="通年月・木４校コード" dataDxfId="128"/>
    <tableColumn id="9" xr3:uid="{E42A651B-B99A-4120-826C-FDFB88012A35}" name="通年月・木５校" dataDxfId="127"/>
    <tableColumn id="10" xr3:uid="{CA1A908B-B666-4C87-AAAB-3142B6325AF6}" name="通年月・木５校コード" dataDxfId="126"/>
    <tableColumn id="11" xr3:uid="{79A903C6-237D-4EA0-B955-19FA012A77DB}" name="通年月・木６校" dataDxfId="125"/>
    <tableColumn id="12" xr3:uid="{9DC61030-9812-46CB-918A-8BEEEC13A349}" name="通年月・木６校コード" dataDxfId="124"/>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FE8F30B-997D-4979-A1A7-B5134F0483AA}" name="テーブル1" displayName="テーブル1" ref="B24:M31" totalsRowShown="0" headerRowDxfId="123" tableBorderDxfId="122">
  <autoFilter ref="B24:M31" xr:uid="{0FE8F30B-997D-4979-A1A7-B5134F0483AA}"/>
  <tableColumns count="12">
    <tableColumn id="1" xr3:uid="{EC0020D0-C5F4-4953-B7DA-F7ABCA89B8A1}" name="後期月・木１校"/>
    <tableColumn id="2" xr3:uid="{C2449ED2-20E6-4CAC-AF9A-DF00CD43A909}" name="後期月・木１校コード"/>
    <tableColumn id="3" xr3:uid="{4E484D5D-29A8-4D66-B592-72F8DACC0151}" name="後期月・木２校"/>
    <tableColumn id="4" xr3:uid="{271C880C-E8AA-49C9-9E14-C3602B7B01A9}" name="後期月・木２校コード"/>
    <tableColumn id="5" xr3:uid="{14DB5226-C8B9-4732-BC42-68904685CE2D}" name="後期月・木３校"/>
    <tableColumn id="6" xr3:uid="{5916ECB7-48A1-450D-9896-D6683E44DFAA}" name="後期月・木３校コード"/>
    <tableColumn id="7" xr3:uid="{A73E4766-4E9E-43FF-8536-6769C9EFE521}" name="後期月・木４校"/>
    <tableColumn id="8" xr3:uid="{3DDC9C2E-C865-41D2-A226-7E34470E3979}" name="後期月・木４校コード"/>
    <tableColumn id="9" xr3:uid="{F5F223E1-26CA-437C-A2D3-397A104E58CE}" name="後期月・木５校"/>
    <tableColumn id="10" xr3:uid="{E32AD824-5F5E-49C2-AF4E-0A1AC43F25D5}" name="後期月・木５校コード"/>
    <tableColumn id="11" xr3:uid="{A38F6CDF-11A6-429A-B7BF-3CE7B0CA84D1}" name="後期月・木６校"/>
    <tableColumn id="12" xr3:uid="{CA414018-AF52-4643-8661-C4ACC8BCC181}" name="後期月・木６校コード"/>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F69D8F3D-569A-4F0A-A69A-FF4D52ECC394}" name="テーブル5" displayName="テーブル5" ref="B4:M11" totalsRowShown="0" headerRowDxfId="121" dataDxfId="120">
  <autoFilter ref="B4:M11" xr:uid="{F69D8F3D-569A-4F0A-A69A-FF4D52ECC394}"/>
  <tableColumns count="12">
    <tableColumn id="1" xr3:uid="{F965D7FC-E58C-44F2-AC49-22406D67952C}" name="前期月・木１校" dataDxfId="119" dataCellStyle="標準 2"/>
    <tableColumn id="2" xr3:uid="{3E5F29F0-B3B4-4826-BBBE-F873FC1598E9}" name="前期月・木１校コード" dataDxfId="118" dataCellStyle="標準 2"/>
    <tableColumn id="3" xr3:uid="{792D1354-F056-4E1D-8ACA-472277403CCB}" name="前期月・木２校" dataDxfId="117" dataCellStyle="標準 2"/>
    <tableColumn id="4" xr3:uid="{F6AE9E8C-DA53-485C-A2C1-CE1FAE4DE76E}" name="前期月・木２校コード" dataDxfId="116" dataCellStyle="標準 2"/>
    <tableColumn id="5" xr3:uid="{C664EAA3-0830-47EC-B487-8AACA238DE4F}" name="前期月・木３校" dataDxfId="115" dataCellStyle="標準 2"/>
    <tableColumn id="6" xr3:uid="{F8B02ACC-CD6A-457F-881E-3CA967A86DDC}" name="前期月・木３校コード" dataDxfId="114" dataCellStyle="標準 2"/>
    <tableColumn id="7" xr3:uid="{45E920DC-758D-43D4-B3E2-42CE0534A5E8}" name="前期月・木４校" dataDxfId="113" dataCellStyle="標準 2"/>
    <tableColumn id="8" xr3:uid="{9082AB18-934B-4377-B67E-BABDDED8EF3B}" name="前期月・木４校コード" dataDxfId="112" dataCellStyle="標準 2"/>
    <tableColumn id="9" xr3:uid="{8504D7EF-7739-4902-A357-884309AB9E0A}" name="前期月・木５校" dataDxfId="111"/>
    <tableColumn id="10" xr3:uid="{6C2499D3-4EFB-40B4-ADEC-7AFB5FA3E3FF}" name="前期月・木５校コード" dataDxfId="110"/>
    <tableColumn id="11" xr3:uid="{7BD82D68-DAC1-4455-ACAD-A86AA8199F40}" name="前期月・木６校" dataDxfId="109"/>
    <tableColumn id="12" xr3:uid="{DEBFE504-2130-4CCD-8D19-5767DE5543D8}" name="前期月・木６校コード" dataDxfId="108"/>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A09439E-6A77-4131-8215-0B95D3BD1058}" name="テーブル2" displayName="テーブル2" ref="B54:M61" totalsRowShown="0" headerRowDxfId="107" dataDxfId="105" headerRowBorderDxfId="106" tableBorderDxfId="104" totalsRowBorderDxfId="103" dataCellStyle="標準 2">
  <autoFilter ref="B54:M61" xr:uid="{4A09439E-6A77-4131-8215-0B95D3BD1058}"/>
  <tableColumns count="12">
    <tableColumn id="1" xr3:uid="{6FEAEBA2-CAA1-45FD-8538-5825CA1A3D0B}" name="通年火・金１校" dataDxfId="102"/>
    <tableColumn id="2" xr3:uid="{4B58198C-7EE3-4F90-BED4-BCD60FE9CCCA}" name="通年火・金１校コード" dataDxfId="101"/>
    <tableColumn id="3" xr3:uid="{92DD85AE-882A-4C37-B55E-85A820895476}" name="通年火・金２校2" dataDxfId="100" dataCellStyle="標準 2"/>
    <tableColumn id="4" xr3:uid="{7AC20884-D1E6-4ED3-973E-C07813BBE869}" name="通年火・金２校コード3" dataDxfId="99" dataCellStyle="標準 2"/>
    <tableColumn id="5" xr3:uid="{2C2CBC83-7C4D-4510-B2B0-AAC4E4FC64A3}" name="通年火・金３校" dataDxfId="98" dataCellStyle="標準 2"/>
    <tableColumn id="6" xr3:uid="{F25220AE-F5B7-4747-8DD9-453F2377C27B}" name="通年火・金３校コード" dataDxfId="97" dataCellStyle="標準 2"/>
    <tableColumn id="7" xr3:uid="{8C1B7253-9B00-4F29-B9BA-BB51FF90CC48}" name="通年火・金４校" dataDxfId="96" dataCellStyle="標準 2"/>
    <tableColumn id="8" xr3:uid="{93327FF1-AF05-40D4-8402-C4078923ADA1}" name="通年火・金４校コード" dataDxfId="95" dataCellStyle="標準 2"/>
    <tableColumn id="9" xr3:uid="{CF2FEA73-3BCD-41C4-AADE-1D217DF372F8}" name="通年火・金５校" dataDxfId="94"/>
    <tableColumn id="10" xr3:uid="{3ED175D6-3B5A-4C61-A998-0376FE90B4E5}" name="通年火・金５校コード" dataDxfId="93"/>
    <tableColumn id="11" xr3:uid="{2176F581-181D-47E5-9C49-AD6D64F88D86}" name="通年火・金６校" dataDxfId="92" dataCellStyle="標準 2"/>
    <tableColumn id="12" xr3:uid="{EEDFC563-3500-48EF-BC9A-F8C6D9EFC0D6}" name="通年火・金６校コード" dataDxfId="91" dataCellStyle="標準 2"/>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A0F1A34-A20A-498B-A395-DFCDD5B3B448}" name="テーブル3" displayName="テーブル3" ref="B64:G71" totalsRowShown="0" headerRowDxfId="90" dataDxfId="88" headerRowBorderDxfId="89" tableBorderDxfId="87" totalsRowBorderDxfId="86" dataCellStyle="標準 2">
  <autoFilter ref="B64:G71" xr:uid="{7A0F1A34-A20A-498B-A395-DFCDD5B3B448}"/>
  <tableColumns count="6">
    <tableColumn id="1" xr3:uid="{916A08DA-463C-4EB1-BBF3-B25E4A334C20}" name="通年水１校" dataDxfId="85" dataCellStyle="標準 2"/>
    <tableColumn id="2" xr3:uid="{D96C4AB6-5DF4-4B4F-9729-F73064AD112D}" name="通年水１校コード" dataDxfId="84" dataCellStyle="標準 2"/>
    <tableColumn id="3" xr3:uid="{BC8D584A-2A81-4601-95BD-D7259CC30180}" name="通年水２校" dataDxfId="83" dataCellStyle="標準 2"/>
    <tableColumn id="4" xr3:uid="{2FAF6A4B-00D6-4115-85BB-E355B3F43E9E}" name="通年水２校コード" dataDxfId="82" dataCellStyle="標準 2"/>
    <tableColumn id="5" xr3:uid="{1A4868FE-6FC4-4D25-A642-EE2C35B7E290}" name="通年水４校" dataDxfId="81" dataCellStyle="標準 2"/>
    <tableColumn id="6" xr3:uid="{858A9EED-9DFF-45AE-96D4-722027DAFAEC}" name="通年水４校コード" dataDxfId="80" dataCellStyle="標準 2"/>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ACDD0F30-1D27-4533-8607-4CCE1955566C}" name="テーブル4" displayName="テーブル4" ref="I65:L66" totalsRowShown="0" headerRowDxfId="79" dataDxfId="77" headerRowBorderDxfId="78" tableBorderDxfId="76" headerRowCellStyle="標準 2">
  <autoFilter ref="I65:L66" xr:uid="{ACDD0F30-1D27-4533-8607-4CCE1955566C}"/>
  <tableColumns count="4">
    <tableColumn id="1" xr3:uid="{27BE6AE9-8CC3-4C3B-8BAE-F4481BDBA569}" name="通年水３校" dataDxfId="75"/>
    <tableColumn id="2" xr3:uid="{33C73247-8B5F-4CAE-938D-8382B61F27A7}" name="通年水４校" dataDxfId="74"/>
    <tableColumn id="3" xr3:uid="{62EC8D90-AF02-4481-9B7E-3AE82AFBD325}" name="通年水５校" dataDxfId="73"/>
    <tableColumn id="4" xr3:uid="{420C8EDA-C4A8-4D53-82A9-CC4E10686B41}" name="通年水６校" dataDxfId="72"/>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B74AF6BB-DADA-4F69-A3C4-47F96C5C49F0}" name="テーブル9" displayName="テーブル9" ref="I69:M70" totalsRowShown="0" headerRowDxfId="71" dataDxfId="70">
  <autoFilter ref="I69:M70" xr:uid="{B74AF6BB-DADA-4F69-A3C4-47F96C5C49F0}"/>
  <tableColumns count="5">
    <tableColumn id="1" xr3:uid="{52504629-4125-4FF0-A358-7C6DC2E229B5}" name="通年金１校" dataDxfId="69"/>
    <tableColumn id="2" xr3:uid="{DDC7230A-9EDC-4431-9F5F-197EBF1BC305}" name="通年金２校" dataDxfId="68"/>
    <tableColumn id="3" xr3:uid="{6DA889FD-D1DA-42CF-B1F5-0FBEC72D938A}" name="通年金３校" dataDxfId="67"/>
    <tableColumn id="4" xr3:uid="{4DA631AD-A5C9-4487-9D37-F44125293697}" name="通年金５校" dataDxfId="66"/>
    <tableColumn id="5" xr3:uid="{68D251AE-845D-4CC6-8785-AF9294CFD89C}" name="通年金６校" dataDxfId="65"/>
  </tableColumns>
  <tableStyleInfo name="TableStyleMedium2"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3" Type="http://schemas.openxmlformats.org/officeDocument/2006/relationships/table" Target="../tables/table2.xml"/><Relationship Id="rId7" Type="http://schemas.openxmlformats.org/officeDocument/2006/relationships/table" Target="../tables/table6.xml"/><Relationship Id="rId12" Type="http://schemas.openxmlformats.org/officeDocument/2006/relationships/table" Target="../tables/table11.xml"/><Relationship Id="rId2" Type="http://schemas.openxmlformats.org/officeDocument/2006/relationships/table" Target="../tables/table1.xml"/><Relationship Id="rId1" Type="http://schemas.openxmlformats.org/officeDocument/2006/relationships/printerSettings" Target="../printerSettings/printerSettings8.bin"/><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5" Type="http://schemas.openxmlformats.org/officeDocument/2006/relationships/table" Target="../tables/table14.xml"/><Relationship Id="rId10" Type="http://schemas.openxmlformats.org/officeDocument/2006/relationships/table" Target="../tables/table9.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F088C5-4180-4FA0-9208-AFB85CF9974F}">
  <sheetPr codeName="Sheet2">
    <tabColor theme="4" tint="0.59999389629810485"/>
    <pageSetUpPr fitToPage="1"/>
  </sheetPr>
  <dimension ref="A1:AC39"/>
  <sheetViews>
    <sheetView showGridLines="0" showRowColHeaders="0" tabSelected="1" zoomScaleNormal="100" workbookViewId="0">
      <selection sqref="A1:M1"/>
    </sheetView>
  </sheetViews>
  <sheetFormatPr defaultRowHeight="13.5" x14ac:dyDescent="0.4"/>
  <cols>
    <col min="1" max="1" width="1.875" style="92" customWidth="1"/>
    <col min="2" max="28" width="2.75" style="92" customWidth="1"/>
    <col min="29" max="29" width="3.625" style="92" customWidth="1"/>
    <col min="30" max="58" width="2.75" style="92" customWidth="1"/>
    <col min="59" max="16384" width="9" style="92"/>
  </cols>
  <sheetData>
    <row r="1" spans="1:29" s="104" customFormat="1" ht="18.75" customHeight="1" x14ac:dyDescent="0.4">
      <c r="A1" s="325" t="s">
        <v>635</v>
      </c>
      <c r="B1" s="325"/>
      <c r="C1" s="325"/>
      <c r="D1" s="325"/>
      <c r="E1" s="325"/>
      <c r="F1" s="325"/>
      <c r="G1" s="325"/>
      <c r="H1" s="325"/>
      <c r="I1" s="325"/>
      <c r="J1" s="325"/>
      <c r="K1" s="325"/>
      <c r="L1" s="325"/>
      <c r="M1" s="325"/>
      <c r="N1" s="103"/>
      <c r="O1" s="103"/>
      <c r="P1" s="326" t="s">
        <v>341</v>
      </c>
      <c r="Q1" s="326"/>
      <c r="R1" s="326"/>
      <c r="S1" s="326"/>
      <c r="T1" s="326"/>
      <c r="U1" s="326"/>
      <c r="V1" s="326"/>
      <c r="W1" s="326"/>
      <c r="X1" s="326"/>
      <c r="Y1" s="326"/>
      <c r="Z1" s="326"/>
      <c r="AA1" s="326"/>
      <c r="AB1" s="326"/>
      <c r="AC1" s="326"/>
    </row>
    <row r="2" spans="1:29" s="94" customFormat="1" ht="33.75" customHeight="1" x14ac:dyDescent="0.3">
      <c r="A2" s="330" t="s">
        <v>663</v>
      </c>
      <c r="B2" s="330"/>
      <c r="C2" s="330"/>
      <c r="D2" s="330"/>
      <c r="E2" s="330"/>
      <c r="F2" s="330"/>
      <c r="G2" s="330"/>
      <c r="H2" s="330"/>
      <c r="I2" s="330"/>
      <c r="J2" s="330"/>
      <c r="K2" s="330"/>
      <c r="L2" s="330"/>
      <c r="M2" s="330"/>
      <c r="N2" s="330"/>
      <c r="O2" s="330"/>
      <c r="P2" s="330"/>
      <c r="Q2" s="330"/>
      <c r="R2" s="330"/>
      <c r="S2" s="330"/>
      <c r="T2" s="330"/>
      <c r="U2" s="330"/>
      <c r="V2" s="330"/>
      <c r="W2" s="330"/>
      <c r="X2" s="330"/>
      <c r="Y2" s="330"/>
      <c r="Z2" s="330"/>
      <c r="AA2" s="330"/>
      <c r="AB2" s="330"/>
      <c r="AC2" s="330"/>
    </row>
    <row r="3" spans="1:29" ht="36" customHeight="1" x14ac:dyDescent="0.4">
      <c r="A3" s="331" t="s">
        <v>209</v>
      </c>
      <c r="B3" s="331"/>
      <c r="C3" s="331"/>
      <c r="D3" s="331"/>
      <c r="E3" s="331"/>
      <c r="F3" s="331"/>
      <c r="G3" s="331"/>
      <c r="H3" s="331"/>
      <c r="I3" s="331"/>
      <c r="J3" s="331"/>
      <c r="K3" s="331"/>
      <c r="L3" s="331"/>
      <c r="M3" s="331"/>
      <c r="N3" s="331"/>
      <c r="O3" s="331"/>
      <c r="P3" s="331"/>
      <c r="Q3" s="331"/>
      <c r="R3" s="331"/>
      <c r="S3" s="331"/>
      <c r="T3" s="331"/>
      <c r="U3" s="331"/>
      <c r="V3" s="331"/>
      <c r="W3" s="331"/>
      <c r="X3" s="331"/>
      <c r="Y3" s="331"/>
      <c r="Z3" s="331"/>
      <c r="AA3" s="331"/>
      <c r="AB3" s="331"/>
      <c r="AC3" s="331"/>
    </row>
    <row r="4" spans="1:29" ht="27" customHeight="1" x14ac:dyDescent="0.4">
      <c r="A4" s="328" t="s">
        <v>315</v>
      </c>
      <c r="B4" s="328"/>
      <c r="C4" s="328"/>
      <c r="D4" s="328"/>
      <c r="E4" s="328"/>
      <c r="F4" s="328"/>
      <c r="G4" s="328"/>
      <c r="H4" s="328"/>
      <c r="I4" s="328"/>
      <c r="J4" s="328"/>
      <c r="K4" s="328"/>
      <c r="L4" s="328"/>
      <c r="M4" s="328"/>
      <c r="N4" s="328"/>
      <c r="O4" s="328"/>
      <c r="P4" s="328"/>
      <c r="Q4" s="328"/>
      <c r="R4" s="328"/>
      <c r="S4" s="328"/>
      <c r="T4" s="328"/>
      <c r="U4" s="328"/>
      <c r="V4" s="328"/>
      <c r="W4" s="328"/>
      <c r="X4" s="328"/>
      <c r="Y4" s="328"/>
      <c r="Z4" s="328"/>
      <c r="AA4" s="328"/>
      <c r="AB4" s="328"/>
      <c r="AC4" s="328"/>
    </row>
    <row r="5" spans="1:29" ht="114.75" customHeight="1" x14ac:dyDescent="0.4"/>
    <row r="6" spans="1:29" s="93" customFormat="1" ht="60.75" customHeight="1" x14ac:dyDescent="0.4">
      <c r="A6" s="329" t="s">
        <v>316</v>
      </c>
      <c r="B6" s="329"/>
      <c r="C6" s="329"/>
      <c r="D6" s="329"/>
      <c r="E6" s="329"/>
      <c r="F6" s="329"/>
      <c r="G6" s="329"/>
      <c r="H6" s="329"/>
      <c r="I6" s="329"/>
      <c r="J6" s="329"/>
      <c r="K6" s="329"/>
      <c r="L6" s="329"/>
      <c r="M6" s="329"/>
      <c r="N6" s="329"/>
      <c r="O6" s="329"/>
      <c r="P6" s="329"/>
      <c r="Q6" s="329"/>
      <c r="R6" s="329"/>
      <c r="S6" s="329"/>
      <c r="T6" s="329"/>
      <c r="U6" s="329"/>
      <c r="V6" s="329"/>
      <c r="W6" s="329"/>
      <c r="X6" s="329"/>
      <c r="Y6" s="329"/>
      <c r="Z6" s="329"/>
      <c r="AA6" s="329"/>
      <c r="AB6" s="329"/>
      <c r="AC6" s="329"/>
    </row>
    <row r="7" spans="1:29" s="93" customFormat="1" ht="60.75" customHeight="1" x14ac:dyDescent="0.4">
      <c r="A7" s="329" t="s">
        <v>317</v>
      </c>
      <c r="B7" s="329"/>
      <c r="C7" s="329"/>
      <c r="D7" s="329"/>
      <c r="E7" s="329"/>
      <c r="F7" s="329"/>
      <c r="G7" s="329"/>
      <c r="H7" s="329"/>
      <c r="I7" s="329"/>
      <c r="J7" s="329"/>
      <c r="K7" s="329"/>
      <c r="L7" s="329"/>
      <c r="M7" s="329"/>
      <c r="N7" s="329"/>
      <c r="O7" s="329"/>
      <c r="P7" s="329"/>
      <c r="Q7" s="329"/>
      <c r="R7" s="329"/>
      <c r="S7" s="329"/>
      <c r="T7" s="329"/>
      <c r="U7" s="329"/>
      <c r="V7" s="329"/>
      <c r="W7" s="329"/>
      <c r="X7" s="329"/>
      <c r="Y7" s="329"/>
      <c r="Z7" s="329"/>
      <c r="AA7" s="329"/>
      <c r="AB7" s="329"/>
      <c r="AC7" s="329"/>
    </row>
    <row r="9" spans="1:29" ht="18" customHeight="1" x14ac:dyDescent="0.4"/>
    <row r="10" spans="1:29" s="97" customFormat="1" ht="14.25" customHeight="1" x14ac:dyDescent="0.4">
      <c r="A10" s="96" t="s">
        <v>318</v>
      </c>
      <c r="B10" s="96"/>
      <c r="C10" s="96"/>
      <c r="D10" s="96"/>
      <c r="E10" s="96"/>
      <c r="F10" s="96"/>
      <c r="G10" s="96"/>
      <c r="H10" s="96"/>
      <c r="I10" s="96"/>
      <c r="J10" s="96"/>
      <c r="K10" s="96"/>
      <c r="L10" s="96"/>
      <c r="M10" s="96"/>
    </row>
    <row r="11" spans="1:29" s="97" customFormat="1" ht="14.25" customHeight="1" x14ac:dyDescent="0.4">
      <c r="A11" s="96"/>
      <c r="B11" s="96"/>
      <c r="C11" s="96"/>
      <c r="D11" s="96"/>
      <c r="E11" s="96"/>
      <c r="F11" s="96"/>
      <c r="G11" s="96"/>
      <c r="H11" s="96"/>
      <c r="I11" s="96"/>
      <c r="J11" s="96"/>
      <c r="K11" s="96"/>
      <c r="L11" s="96"/>
      <c r="M11" s="96"/>
    </row>
    <row r="12" spans="1:29" s="97" customFormat="1" ht="14.25" customHeight="1" x14ac:dyDescent="0.4">
      <c r="A12" s="327" t="s">
        <v>334</v>
      </c>
      <c r="B12" s="327"/>
      <c r="C12" s="327"/>
      <c r="D12" s="327"/>
      <c r="E12" s="327"/>
      <c r="F12" s="327"/>
      <c r="G12" s="327"/>
      <c r="H12" s="327"/>
      <c r="I12" s="327"/>
      <c r="J12" s="327"/>
      <c r="K12" s="327"/>
      <c r="L12" s="327"/>
      <c r="M12" s="327"/>
      <c r="N12" s="327"/>
      <c r="O12" s="327"/>
      <c r="P12" s="327"/>
      <c r="Q12" s="327"/>
      <c r="R12" s="327"/>
      <c r="S12" s="327"/>
      <c r="T12" s="327"/>
      <c r="U12" s="327"/>
      <c r="V12" s="327"/>
      <c r="W12" s="327"/>
      <c r="X12" s="327"/>
      <c r="Y12" s="327"/>
      <c r="Z12" s="327"/>
      <c r="AA12" s="327"/>
      <c r="AB12" s="327"/>
      <c r="AC12" s="327"/>
    </row>
    <row r="13" spans="1:29" s="97" customFormat="1" ht="14.25" customHeight="1" x14ac:dyDescent="0.4">
      <c r="A13" s="327"/>
      <c r="B13" s="327"/>
      <c r="C13" s="327"/>
      <c r="D13" s="327"/>
      <c r="E13" s="327"/>
      <c r="F13" s="327"/>
      <c r="G13" s="327"/>
      <c r="H13" s="327"/>
      <c r="I13" s="327"/>
      <c r="J13" s="327"/>
      <c r="K13" s="327"/>
      <c r="L13" s="327"/>
      <c r="M13" s="327"/>
      <c r="N13" s="327"/>
      <c r="O13" s="327"/>
      <c r="P13" s="327"/>
      <c r="Q13" s="327"/>
      <c r="R13" s="327"/>
      <c r="S13" s="327"/>
      <c r="T13" s="327"/>
      <c r="U13" s="327"/>
      <c r="V13" s="327"/>
      <c r="W13" s="327"/>
      <c r="X13" s="327"/>
      <c r="Y13" s="327"/>
      <c r="Z13" s="327"/>
      <c r="AA13" s="327"/>
      <c r="AB13" s="327"/>
      <c r="AC13" s="327"/>
    </row>
    <row r="14" spans="1:29" s="97" customFormat="1" ht="14.25" customHeight="1" x14ac:dyDescent="0.4">
      <c r="A14" s="327"/>
      <c r="B14" s="327"/>
      <c r="C14" s="327"/>
      <c r="D14" s="327"/>
      <c r="E14" s="327"/>
      <c r="F14" s="327"/>
      <c r="G14" s="327"/>
      <c r="H14" s="327"/>
      <c r="I14" s="327"/>
      <c r="J14" s="327"/>
      <c r="K14" s="327"/>
      <c r="L14" s="327"/>
      <c r="M14" s="327"/>
      <c r="N14" s="327"/>
      <c r="O14" s="327"/>
      <c r="P14" s="327"/>
      <c r="Q14" s="327"/>
      <c r="R14" s="327"/>
      <c r="S14" s="327"/>
      <c r="T14" s="327"/>
      <c r="U14" s="327"/>
      <c r="V14" s="327"/>
      <c r="W14" s="327"/>
      <c r="X14" s="327"/>
      <c r="Y14" s="327"/>
      <c r="Z14" s="327"/>
      <c r="AA14" s="327"/>
      <c r="AB14" s="327"/>
      <c r="AC14" s="327"/>
    </row>
    <row r="15" spans="1:29" s="97" customFormat="1" ht="14.25" customHeight="1" x14ac:dyDescent="0.4">
      <c r="A15" s="95"/>
      <c r="B15" s="95"/>
      <c r="C15" s="95"/>
      <c r="D15" s="95"/>
      <c r="E15" s="95"/>
      <c r="F15" s="95"/>
      <c r="G15" s="95"/>
      <c r="H15" s="95"/>
      <c r="I15" s="95"/>
      <c r="J15" s="95"/>
      <c r="K15" s="95"/>
      <c r="L15" s="95"/>
      <c r="M15" s="95"/>
      <c r="N15" s="95"/>
      <c r="O15" s="95"/>
      <c r="P15" s="95"/>
      <c r="Q15" s="95"/>
      <c r="R15" s="95"/>
      <c r="S15" s="95"/>
      <c r="T15" s="95"/>
      <c r="U15" s="95"/>
      <c r="V15" s="95"/>
      <c r="W15" s="95"/>
      <c r="X15" s="95"/>
      <c r="Y15" s="95"/>
      <c r="Z15" s="95"/>
      <c r="AA15" s="95"/>
      <c r="AB15" s="95"/>
      <c r="AC15" s="95"/>
    </row>
    <row r="16" spans="1:29" s="97" customFormat="1" ht="14.25" customHeight="1" x14ac:dyDescent="0.4">
      <c r="A16" s="327" t="s">
        <v>321</v>
      </c>
      <c r="B16" s="327"/>
      <c r="C16" s="327"/>
      <c r="D16" s="327"/>
      <c r="E16" s="327"/>
      <c r="F16" s="327"/>
      <c r="G16" s="327"/>
      <c r="H16" s="327"/>
      <c r="I16" s="327"/>
      <c r="J16" s="327"/>
      <c r="K16" s="327"/>
      <c r="L16" s="327"/>
      <c r="M16" s="327"/>
      <c r="N16" s="327"/>
      <c r="O16" s="327"/>
      <c r="P16" s="327"/>
      <c r="Q16" s="327"/>
      <c r="R16" s="327"/>
      <c r="S16" s="327"/>
      <c r="T16" s="327"/>
      <c r="U16" s="327"/>
      <c r="V16" s="327"/>
      <c r="W16" s="327"/>
      <c r="X16" s="327"/>
      <c r="Y16" s="327"/>
      <c r="Z16" s="327"/>
      <c r="AA16" s="327"/>
      <c r="AB16" s="327"/>
      <c r="AC16" s="327"/>
    </row>
    <row r="17" spans="1:29" s="97" customFormat="1" ht="14.25" customHeight="1" x14ac:dyDescent="0.4">
      <c r="A17" s="327"/>
      <c r="B17" s="327"/>
      <c r="C17" s="327"/>
      <c r="D17" s="327"/>
      <c r="E17" s="327"/>
      <c r="F17" s="327"/>
      <c r="G17" s="327"/>
      <c r="H17" s="327"/>
      <c r="I17" s="327"/>
      <c r="J17" s="327"/>
      <c r="K17" s="327"/>
      <c r="L17" s="327"/>
      <c r="M17" s="327"/>
      <c r="N17" s="327"/>
      <c r="O17" s="327"/>
      <c r="P17" s="327"/>
      <c r="Q17" s="327"/>
      <c r="R17" s="327"/>
      <c r="S17" s="327"/>
      <c r="T17" s="327"/>
      <c r="U17" s="327"/>
      <c r="V17" s="327"/>
      <c r="W17" s="327"/>
      <c r="X17" s="327"/>
      <c r="Y17" s="327"/>
      <c r="Z17" s="327"/>
      <c r="AA17" s="327"/>
      <c r="AB17" s="327"/>
      <c r="AC17" s="327"/>
    </row>
    <row r="18" spans="1:29" s="97" customFormat="1" ht="14.25" customHeight="1" x14ac:dyDescent="0.4">
      <c r="A18" s="327"/>
      <c r="B18" s="327"/>
      <c r="C18" s="327"/>
      <c r="D18" s="327"/>
      <c r="E18" s="327"/>
      <c r="F18" s="327"/>
      <c r="G18" s="327"/>
      <c r="H18" s="327"/>
      <c r="I18" s="327"/>
      <c r="J18" s="327"/>
      <c r="K18" s="327"/>
      <c r="L18" s="327"/>
      <c r="M18" s="327"/>
      <c r="N18" s="327"/>
      <c r="O18" s="327"/>
      <c r="P18" s="327"/>
      <c r="Q18" s="327"/>
      <c r="R18" s="327"/>
      <c r="S18" s="327"/>
      <c r="T18" s="327"/>
      <c r="U18" s="327"/>
      <c r="V18" s="327"/>
      <c r="W18" s="327"/>
      <c r="X18" s="327"/>
      <c r="Y18" s="327"/>
      <c r="Z18" s="327"/>
      <c r="AA18" s="327"/>
      <c r="AB18" s="327"/>
      <c r="AC18" s="327"/>
    </row>
    <row r="19" spans="1:29" s="97" customFormat="1" ht="14.25" customHeight="1" x14ac:dyDescent="0.4">
      <c r="A19" s="95"/>
      <c r="B19" s="95"/>
      <c r="C19" s="95"/>
      <c r="D19" s="95"/>
      <c r="E19" s="95"/>
      <c r="F19" s="95"/>
      <c r="G19" s="95"/>
      <c r="H19" s="95"/>
      <c r="I19" s="95"/>
      <c r="J19" s="95"/>
      <c r="K19" s="95"/>
      <c r="L19" s="95"/>
      <c r="M19" s="95"/>
      <c r="N19" s="95"/>
      <c r="O19" s="95"/>
      <c r="P19" s="95"/>
      <c r="Q19" s="95"/>
      <c r="R19" s="95"/>
      <c r="S19" s="95"/>
      <c r="T19" s="95"/>
      <c r="U19" s="95"/>
      <c r="V19" s="95"/>
      <c r="W19" s="95"/>
      <c r="X19" s="95"/>
      <c r="Y19" s="95"/>
      <c r="Z19" s="95"/>
      <c r="AA19" s="95"/>
      <c r="AB19" s="95"/>
      <c r="AC19" s="95"/>
    </row>
    <row r="20" spans="1:29" s="97" customFormat="1" ht="14.25" customHeight="1" x14ac:dyDescent="0.4">
      <c r="A20" s="327" t="s">
        <v>320</v>
      </c>
      <c r="B20" s="327"/>
      <c r="C20" s="327"/>
      <c r="D20" s="327"/>
      <c r="E20" s="327"/>
      <c r="F20" s="327"/>
      <c r="G20" s="327"/>
      <c r="H20" s="327"/>
      <c r="I20" s="327"/>
      <c r="J20" s="327"/>
      <c r="K20" s="327"/>
      <c r="L20" s="327"/>
      <c r="M20" s="327"/>
      <c r="N20" s="327"/>
      <c r="O20" s="327"/>
      <c r="P20" s="327"/>
      <c r="Q20" s="327"/>
      <c r="R20" s="327"/>
      <c r="S20" s="327"/>
      <c r="T20" s="327"/>
      <c r="U20" s="327"/>
      <c r="V20" s="327"/>
      <c r="W20" s="327"/>
      <c r="X20" s="327"/>
      <c r="Y20" s="327"/>
      <c r="Z20" s="327"/>
      <c r="AA20" s="327"/>
      <c r="AB20" s="327"/>
      <c r="AC20" s="327"/>
    </row>
    <row r="21" spans="1:29" s="97" customFormat="1" ht="14.25" customHeight="1" x14ac:dyDescent="0.4">
      <c r="A21" s="327"/>
      <c r="B21" s="327"/>
      <c r="C21" s="327"/>
      <c r="D21" s="327"/>
      <c r="E21" s="327"/>
      <c r="F21" s="327"/>
      <c r="G21" s="327"/>
      <c r="H21" s="327"/>
      <c r="I21" s="327"/>
      <c r="J21" s="327"/>
      <c r="K21" s="327"/>
      <c r="L21" s="327"/>
      <c r="M21" s="327"/>
      <c r="N21" s="327"/>
      <c r="O21" s="327"/>
      <c r="P21" s="327"/>
      <c r="Q21" s="327"/>
      <c r="R21" s="327"/>
      <c r="S21" s="327"/>
      <c r="T21" s="327"/>
      <c r="U21" s="327"/>
      <c r="V21" s="327"/>
      <c r="W21" s="327"/>
      <c r="X21" s="327"/>
      <c r="Y21" s="327"/>
      <c r="Z21" s="327"/>
      <c r="AA21" s="327"/>
      <c r="AB21" s="327"/>
      <c r="AC21" s="327"/>
    </row>
    <row r="22" spans="1:29" s="97" customFormat="1" ht="14.25" customHeight="1" x14ac:dyDescent="0.4">
      <c r="A22" s="95"/>
      <c r="B22" s="95"/>
      <c r="C22" s="95"/>
      <c r="D22" s="95"/>
      <c r="E22" s="95"/>
      <c r="F22" s="95"/>
      <c r="G22" s="95"/>
      <c r="H22" s="95"/>
      <c r="I22" s="95"/>
      <c r="J22" s="95"/>
      <c r="K22" s="95"/>
      <c r="L22" s="95"/>
      <c r="M22" s="95"/>
      <c r="N22" s="95"/>
      <c r="O22" s="95"/>
      <c r="P22" s="95"/>
      <c r="Q22" s="95"/>
      <c r="R22" s="95"/>
      <c r="S22" s="95"/>
      <c r="T22" s="95"/>
      <c r="U22" s="95"/>
      <c r="V22" s="95"/>
      <c r="W22" s="95"/>
      <c r="X22" s="95"/>
      <c r="Y22" s="95"/>
      <c r="Z22" s="95"/>
      <c r="AA22" s="95"/>
      <c r="AB22" s="95"/>
      <c r="AC22" s="95"/>
    </row>
    <row r="23" spans="1:29" s="97" customFormat="1" ht="14.25" customHeight="1" x14ac:dyDescent="0.4">
      <c r="A23" s="327" t="s">
        <v>638</v>
      </c>
      <c r="B23" s="327"/>
      <c r="C23" s="327"/>
      <c r="D23" s="327"/>
      <c r="E23" s="327"/>
      <c r="F23" s="327"/>
      <c r="G23" s="327"/>
      <c r="H23" s="327"/>
      <c r="I23" s="327"/>
      <c r="J23" s="327"/>
      <c r="K23" s="327"/>
      <c r="L23" s="327"/>
      <c r="M23" s="327"/>
      <c r="N23" s="327"/>
      <c r="O23" s="327"/>
      <c r="P23" s="327"/>
      <c r="Q23" s="327"/>
      <c r="R23" s="327"/>
      <c r="S23" s="327"/>
      <c r="T23" s="327"/>
      <c r="U23" s="327"/>
      <c r="V23" s="327"/>
      <c r="W23" s="327"/>
      <c r="X23" s="327"/>
      <c r="Y23" s="327"/>
      <c r="Z23" s="327"/>
      <c r="AA23" s="327"/>
      <c r="AB23" s="327"/>
      <c r="AC23" s="327"/>
    </row>
    <row r="24" spans="1:29" s="97" customFormat="1" ht="14.25" customHeight="1" x14ac:dyDescent="0.4">
      <c r="A24" s="327"/>
      <c r="B24" s="327"/>
      <c r="C24" s="327"/>
      <c r="D24" s="327"/>
      <c r="E24" s="327"/>
      <c r="F24" s="327"/>
      <c r="G24" s="327"/>
      <c r="H24" s="327"/>
      <c r="I24" s="327"/>
      <c r="J24" s="327"/>
      <c r="K24" s="327"/>
      <c r="L24" s="327"/>
      <c r="M24" s="327"/>
      <c r="N24" s="327"/>
      <c r="O24" s="327"/>
      <c r="P24" s="327"/>
      <c r="Q24" s="327"/>
      <c r="R24" s="327"/>
      <c r="S24" s="327"/>
      <c r="T24" s="327"/>
      <c r="U24" s="327"/>
      <c r="V24" s="327"/>
      <c r="W24" s="327"/>
      <c r="X24" s="327"/>
      <c r="Y24" s="327"/>
      <c r="Z24" s="327"/>
      <c r="AA24" s="327"/>
      <c r="AB24" s="327"/>
      <c r="AC24" s="327"/>
    </row>
    <row r="25" spans="1:29" s="97" customFormat="1" ht="14.25" customHeight="1" x14ac:dyDescent="0.4">
      <c r="A25" s="327"/>
      <c r="B25" s="327"/>
      <c r="C25" s="327"/>
      <c r="D25" s="327"/>
      <c r="E25" s="327"/>
      <c r="F25" s="327"/>
      <c r="G25" s="327"/>
      <c r="H25" s="327"/>
      <c r="I25" s="327"/>
      <c r="J25" s="327"/>
      <c r="K25" s="327"/>
      <c r="L25" s="327"/>
      <c r="M25" s="327"/>
      <c r="N25" s="327"/>
      <c r="O25" s="327"/>
      <c r="P25" s="327"/>
      <c r="Q25" s="327"/>
      <c r="R25" s="327"/>
      <c r="S25" s="327"/>
      <c r="T25" s="327"/>
      <c r="U25" s="327"/>
      <c r="V25" s="327"/>
      <c r="W25" s="327"/>
      <c r="X25" s="327"/>
      <c r="Y25" s="327"/>
      <c r="Z25" s="327"/>
      <c r="AA25" s="327"/>
      <c r="AB25" s="327"/>
      <c r="AC25" s="327"/>
    </row>
    <row r="26" spans="1:29" s="97" customFormat="1" ht="14.25" customHeight="1" x14ac:dyDescent="0.4">
      <c r="A26" s="327"/>
      <c r="B26" s="327"/>
      <c r="C26" s="327"/>
      <c r="D26" s="327"/>
      <c r="E26" s="327"/>
      <c r="F26" s="327"/>
      <c r="G26" s="327"/>
      <c r="H26" s="327"/>
      <c r="I26" s="327"/>
      <c r="J26" s="327"/>
      <c r="K26" s="327"/>
      <c r="L26" s="327"/>
      <c r="M26" s="327"/>
      <c r="N26" s="327"/>
      <c r="O26" s="327"/>
      <c r="P26" s="327"/>
      <c r="Q26" s="327"/>
      <c r="R26" s="327"/>
      <c r="S26" s="327"/>
      <c r="T26" s="327"/>
      <c r="U26" s="327"/>
      <c r="V26" s="327"/>
      <c r="W26" s="327"/>
      <c r="X26" s="327"/>
      <c r="Y26" s="327"/>
      <c r="Z26" s="327"/>
      <c r="AA26" s="327"/>
      <c r="AB26" s="327"/>
      <c r="AC26" s="327"/>
    </row>
    <row r="27" spans="1:29" s="97" customFormat="1" ht="28.5" customHeight="1" x14ac:dyDescent="0.4">
      <c r="A27" s="95"/>
      <c r="B27" s="332" t="s">
        <v>434</v>
      </c>
      <c r="C27" s="332"/>
      <c r="D27" s="332"/>
      <c r="E27" s="332"/>
      <c r="F27" s="332"/>
      <c r="G27" s="332"/>
      <c r="H27" s="332"/>
      <c r="I27" s="332"/>
      <c r="J27" s="332"/>
      <c r="K27" s="332"/>
      <c r="L27" s="332"/>
      <c r="M27" s="332"/>
      <c r="N27" s="332"/>
      <c r="O27" s="332"/>
      <c r="P27" s="332"/>
      <c r="Q27" s="332"/>
      <c r="R27" s="332"/>
      <c r="S27" s="332"/>
      <c r="T27" s="332"/>
      <c r="U27" s="332"/>
      <c r="V27" s="332"/>
      <c r="W27" s="332"/>
      <c r="X27" s="332"/>
      <c r="Y27" s="332"/>
      <c r="Z27" s="332"/>
      <c r="AA27" s="332"/>
      <c r="AB27" s="332"/>
      <c r="AC27" s="332"/>
    </row>
    <row r="28" spans="1:29" s="97" customFormat="1" ht="14.25" customHeight="1" x14ac:dyDescent="0.4">
      <c r="A28" s="95"/>
      <c r="B28" s="95"/>
      <c r="C28" s="95"/>
      <c r="D28" s="95"/>
      <c r="E28" s="95"/>
      <c r="F28" s="95"/>
      <c r="G28" s="95"/>
      <c r="H28" s="95"/>
      <c r="I28" s="95"/>
      <c r="J28" s="95"/>
      <c r="K28" s="95"/>
      <c r="L28" s="95"/>
      <c r="M28" s="95"/>
      <c r="N28" s="95"/>
      <c r="O28" s="95"/>
      <c r="P28" s="95"/>
      <c r="Q28" s="95"/>
      <c r="R28" s="95"/>
      <c r="S28" s="95"/>
      <c r="T28" s="95"/>
      <c r="U28" s="95"/>
      <c r="V28" s="95"/>
      <c r="W28" s="95"/>
      <c r="X28" s="95"/>
      <c r="Y28" s="95"/>
      <c r="Z28" s="95"/>
      <c r="AA28" s="95"/>
      <c r="AB28" s="95"/>
      <c r="AC28" s="95"/>
    </row>
    <row r="29" spans="1:29" s="97" customFormat="1" ht="14.25" customHeight="1" x14ac:dyDescent="0.4">
      <c r="A29" s="327" t="s">
        <v>339</v>
      </c>
      <c r="B29" s="327"/>
      <c r="C29" s="327"/>
      <c r="D29" s="327"/>
      <c r="E29" s="327"/>
      <c r="F29" s="327"/>
      <c r="G29" s="327"/>
      <c r="H29" s="327"/>
      <c r="I29" s="327"/>
      <c r="J29" s="327"/>
      <c r="K29" s="327"/>
      <c r="L29" s="327"/>
      <c r="M29" s="327"/>
      <c r="N29" s="327"/>
      <c r="O29" s="327"/>
      <c r="P29" s="327"/>
      <c r="Q29" s="327"/>
      <c r="R29" s="327"/>
      <c r="S29" s="327"/>
      <c r="T29" s="327"/>
      <c r="U29" s="327"/>
      <c r="V29" s="327"/>
      <c r="W29" s="327"/>
      <c r="X29" s="327"/>
      <c r="Y29" s="327"/>
      <c r="Z29" s="327"/>
      <c r="AA29" s="327"/>
      <c r="AB29" s="327"/>
      <c r="AC29" s="327"/>
    </row>
    <row r="30" spans="1:29" s="97" customFormat="1" ht="14.25" customHeight="1" x14ac:dyDescent="0.4">
      <c r="A30" s="327"/>
      <c r="B30" s="327"/>
      <c r="C30" s="327"/>
      <c r="D30" s="327"/>
      <c r="E30" s="327"/>
      <c r="F30" s="327"/>
      <c r="G30" s="327"/>
      <c r="H30" s="327"/>
      <c r="I30" s="327"/>
      <c r="J30" s="327"/>
      <c r="K30" s="327"/>
      <c r="L30" s="327"/>
      <c r="M30" s="327"/>
      <c r="N30" s="327"/>
      <c r="O30" s="327"/>
      <c r="P30" s="327"/>
      <c r="Q30" s="327"/>
      <c r="R30" s="327"/>
      <c r="S30" s="327"/>
      <c r="T30" s="327"/>
      <c r="U30" s="327"/>
      <c r="V30" s="327"/>
      <c r="W30" s="327"/>
      <c r="X30" s="327"/>
      <c r="Y30" s="327"/>
      <c r="Z30" s="327"/>
      <c r="AA30" s="327"/>
      <c r="AB30" s="327"/>
      <c r="AC30" s="327"/>
    </row>
    <row r="31" spans="1:29" s="97" customFormat="1" ht="14.25" customHeight="1" x14ac:dyDescent="0.4">
      <c r="A31" s="95"/>
      <c r="B31" s="95"/>
      <c r="C31" s="95"/>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row>
    <row r="32" spans="1:29" s="97" customFormat="1" ht="14.25" customHeight="1" x14ac:dyDescent="0.4">
      <c r="A32" s="327" t="s">
        <v>639</v>
      </c>
      <c r="B32" s="327"/>
      <c r="C32" s="327"/>
      <c r="D32" s="327"/>
      <c r="E32" s="327"/>
      <c r="F32" s="327"/>
      <c r="G32" s="327"/>
      <c r="H32" s="327"/>
      <c r="I32" s="327"/>
      <c r="J32" s="327"/>
      <c r="K32" s="327"/>
      <c r="L32" s="327"/>
      <c r="M32" s="327"/>
      <c r="N32" s="327"/>
      <c r="O32" s="327"/>
      <c r="P32" s="327"/>
      <c r="Q32" s="327"/>
      <c r="R32" s="327"/>
      <c r="S32" s="327"/>
      <c r="T32" s="327"/>
      <c r="U32" s="327"/>
      <c r="V32" s="327"/>
      <c r="W32" s="327"/>
      <c r="X32" s="327"/>
      <c r="Y32" s="327"/>
      <c r="Z32" s="327"/>
      <c r="AA32" s="327"/>
      <c r="AB32" s="327"/>
      <c r="AC32" s="327"/>
    </row>
    <row r="33" spans="1:29" s="97" customFormat="1" ht="14.25" customHeight="1" x14ac:dyDescent="0.4">
      <c r="A33" s="327"/>
      <c r="B33" s="327"/>
      <c r="C33" s="327"/>
      <c r="D33" s="327"/>
      <c r="E33" s="327"/>
      <c r="F33" s="327"/>
      <c r="G33" s="327"/>
      <c r="H33" s="327"/>
      <c r="I33" s="327"/>
      <c r="J33" s="327"/>
      <c r="K33" s="327"/>
      <c r="L33" s="327"/>
      <c r="M33" s="327"/>
      <c r="N33" s="327"/>
      <c r="O33" s="327"/>
      <c r="P33" s="327"/>
      <c r="Q33" s="327"/>
      <c r="R33" s="327"/>
      <c r="S33" s="327"/>
      <c r="T33" s="327"/>
      <c r="U33" s="327"/>
      <c r="V33" s="327"/>
      <c r="W33" s="327"/>
      <c r="X33" s="327"/>
      <c r="Y33" s="327"/>
      <c r="Z33" s="327"/>
      <c r="AA33" s="327"/>
      <c r="AB33" s="327"/>
      <c r="AC33" s="327"/>
    </row>
    <row r="34" spans="1:29" s="97" customFormat="1" ht="27" customHeight="1" x14ac:dyDescent="0.4">
      <c r="A34" s="327"/>
      <c r="B34" s="327"/>
      <c r="C34" s="327"/>
      <c r="D34" s="327"/>
      <c r="E34" s="327"/>
      <c r="F34" s="327"/>
      <c r="G34" s="327"/>
      <c r="H34" s="327"/>
      <c r="I34" s="327"/>
      <c r="J34" s="327"/>
      <c r="K34" s="327"/>
      <c r="L34" s="327"/>
      <c r="M34" s="327"/>
      <c r="N34" s="327"/>
      <c r="O34" s="327"/>
      <c r="P34" s="327"/>
      <c r="Q34" s="327"/>
      <c r="R34" s="327"/>
      <c r="S34" s="327"/>
      <c r="T34" s="327"/>
      <c r="U34" s="327"/>
      <c r="V34" s="327"/>
      <c r="W34" s="327"/>
      <c r="X34" s="327"/>
      <c r="Y34" s="327"/>
      <c r="Z34" s="327"/>
      <c r="AA34" s="327"/>
      <c r="AB34" s="327"/>
      <c r="AC34" s="327"/>
    </row>
    <row r="35" spans="1:29" ht="12.75" customHeight="1" x14ac:dyDescent="0.4"/>
    <row r="36" spans="1:29" ht="12.75" customHeight="1" x14ac:dyDescent="0.4">
      <c r="C36" s="99"/>
    </row>
    <row r="37" spans="1:29" ht="12.75" customHeight="1" x14ac:dyDescent="0.4"/>
    <row r="38" spans="1:29" ht="12.75" customHeight="1" x14ac:dyDescent="0.4"/>
    <row r="39" spans="1:29" ht="12.75" customHeight="1" x14ac:dyDescent="0.4"/>
  </sheetData>
  <sheetProtection algorithmName="SHA-512" hashValue="vMd0jhWAeUMEiSoHa2Aei32d6zqF3SgmRyHhFx2xTBkkkDn3LHZFSpo/jHxmKXvZQdzLo0AjzRnCaKfUptaFiw==" saltValue="r7/fLRrhe4MVLuW+335tbw==" spinCount="100000" sheet="1" objects="1" scenarios="1"/>
  <mergeCells count="14">
    <mergeCell ref="A1:M1"/>
    <mergeCell ref="P1:AC1"/>
    <mergeCell ref="A32:AC34"/>
    <mergeCell ref="A4:AC4"/>
    <mergeCell ref="A6:AC6"/>
    <mergeCell ref="A7:AC7"/>
    <mergeCell ref="A12:AC14"/>
    <mergeCell ref="A16:AC18"/>
    <mergeCell ref="A20:AC21"/>
    <mergeCell ref="A29:AC30"/>
    <mergeCell ref="A23:AC26"/>
    <mergeCell ref="A2:AC2"/>
    <mergeCell ref="A3:AC3"/>
    <mergeCell ref="B27:AC27"/>
  </mergeCells>
  <phoneticPr fontId="1"/>
  <pageMargins left="0.70866141732283472" right="0.70866141732283472" top="0.74803149606299213" bottom="0.74803149606299213" header="0.31496062992125984" footer="0.31496062992125984"/>
  <pageSetup paperSize="9" scale="9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87C76B-0B2C-4609-B6FC-A3FEB25F894A}">
  <sheetPr codeName="Sheet3">
    <tabColor theme="4" tint="0.59999389629810485"/>
    <pageSetUpPr fitToPage="1"/>
  </sheetPr>
  <dimension ref="A1:AS91"/>
  <sheetViews>
    <sheetView showGridLines="0" zoomScaleNormal="100" workbookViewId="0">
      <selection sqref="A1:P1"/>
    </sheetView>
  </sheetViews>
  <sheetFormatPr defaultRowHeight="13.5" x14ac:dyDescent="0.4"/>
  <cols>
    <col min="1" max="1" width="1.875" style="92" customWidth="1"/>
    <col min="2" max="2" width="2.75" style="92" customWidth="1"/>
    <col min="3" max="36" width="2.125" style="92" customWidth="1"/>
    <col min="37" max="37" width="2.625" style="92" customWidth="1"/>
    <col min="38" max="38" width="3.125" style="92" customWidth="1"/>
    <col min="39" max="39" width="2.125" style="92" customWidth="1"/>
    <col min="40" max="58" width="2.75" style="92" customWidth="1"/>
    <col min="59" max="16384" width="9" style="92"/>
  </cols>
  <sheetData>
    <row r="1" spans="1:38" s="97" customFormat="1" ht="18.75" customHeight="1" x14ac:dyDescent="0.4">
      <c r="A1" s="325" t="s">
        <v>636</v>
      </c>
      <c r="B1" s="325"/>
      <c r="C1" s="325"/>
      <c r="D1" s="325"/>
      <c r="E1" s="325"/>
      <c r="F1" s="325"/>
      <c r="G1" s="325"/>
      <c r="H1" s="325"/>
      <c r="I1" s="325"/>
      <c r="J1" s="325"/>
      <c r="K1" s="325"/>
      <c r="L1" s="325"/>
      <c r="M1" s="325"/>
      <c r="N1" s="325"/>
      <c r="O1" s="325"/>
      <c r="P1" s="325"/>
      <c r="Q1" s="100"/>
      <c r="R1" s="100"/>
      <c r="S1" s="100"/>
      <c r="T1" s="333" t="s">
        <v>341</v>
      </c>
      <c r="U1" s="333"/>
      <c r="V1" s="333"/>
      <c r="W1" s="333"/>
      <c r="X1" s="333"/>
      <c r="Y1" s="333"/>
      <c r="Z1" s="333"/>
      <c r="AA1" s="333"/>
      <c r="AB1" s="333"/>
      <c r="AC1" s="333"/>
      <c r="AD1" s="333"/>
      <c r="AE1" s="333"/>
      <c r="AF1" s="333"/>
      <c r="AG1" s="333"/>
      <c r="AH1" s="333"/>
      <c r="AI1" s="333"/>
      <c r="AJ1" s="333"/>
      <c r="AK1" s="333"/>
    </row>
    <row r="2" spans="1:38" s="97" customFormat="1" ht="13.5" customHeight="1" x14ac:dyDescent="0.4">
      <c r="A2" s="95"/>
      <c r="B2" s="95"/>
      <c r="C2" s="95"/>
      <c r="D2" s="95"/>
      <c r="E2" s="95"/>
      <c r="F2" s="95"/>
      <c r="G2" s="95"/>
      <c r="H2" s="95"/>
      <c r="I2" s="95"/>
      <c r="J2" s="95"/>
      <c r="K2" s="95"/>
      <c r="L2" s="95"/>
      <c r="M2" s="95"/>
      <c r="N2" s="95"/>
      <c r="O2" s="95"/>
      <c r="P2" s="95"/>
      <c r="Q2" s="95"/>
      <c r="R2" s="95"/>
      <c r="S2" s="95"/>
      <c r="T2" s="95"/>
      <c r="U2" s="95"/>
      <c r="V2" s="95"/>
      <c r="W2" s="95"/>
      <c r="X2" s="95"/>
      <c r="Y2" s="95"/>
      <c r="Z2" s="95"/>
      <c r="AA2" s="95"/>
      <c r="AB2" s="95"/>
      <c r="AC2" s="95"/>
    </row>
    <row r="3" spans="1:38" s="102" customFormat="1" ht="13.5" customHeight="1" x14ac:dyDescent="0.4">
      <c r="A3" s="334" t="s">
        <v>322</v>
      </c>
      <c r="B3" s="334"/>
      <c r="C3" s="334"/>
      <c r="D3" s="334"/>
      <c r="E3" s="334"/>
      <c r="F3" s="334"/>
      <c r="G3" s="334"/>
      <c r="H3" s="334"/>
      <c r="I3" s="334"/>
      <c r="J3" s="334"/>
      <c r="K3" s="334"/>
      <c r="L3" s="101"/>
      <c r="M3" s="101"/>
      <c r="N3" s="101"/>
      <c r="O3" s="101"/>
      <c r="P3" s="101"/>
      <c r="Q3" s="101"/>
      <c r="R3" s="101"/>
      <c r="S3" s="101"/>
      <c r="T3" s="101"/>
      <c r="U3" s="101"/>
      <c r="V3" s="101"/>
      <c r="W3" s="101"/>
      <c r="X3" s="101"/>
      <c r="Y3" s="101"/>
      <c r="Z3" s="101"/>
      <c r="AA3" s="101"/>
      <c r="AB3" s="101"/>
      <c r="AC3" s="101"/>
    </row>
    <row r="4" spans="1:38" s="99" customFormat="1" ht="12" customHeight="1" x14ac:dyDescent="0.4">
      <c r="B4" s="332" t="s">
        <v>640</v>
      </c>
      <c r="C4" s="332"/>
      <c r="D4" s="332"/>
      <c r="E4" s="332"/>
      <c r="F4" s="332"/>
      <c r="G4" s="332"/>
      <c r="H4" s="332"/>
      <c r="I4" s="332"/>
      <c r="J4" s="332"/>
      <c r="K4" s="332"/>
      <c r="L4" s="332"/>
      <c r="M4" s="332"/>
      <c r="N4" s="332"/>
      <c r="O4" s="332"/>
      <c r="P4" s="332"/>
      <c r="Q4" s="332"/>
      <c r="R4" s="332"/>
      <c r="S4" s="332"/>
      <c r="T4" s="332"/>
      <c r="U4" s="332"/>
      <c r="V4" s="332"/>
      <c r="W4" s="332"/>
      <c r="X4" s="332"/>
      <c r="Y4" s="332"/>
      <c r="Z4" s="332"/>
      <c r="AA4" s="332"/>
      <c r="AB4" s="332"/>
      <c r="AC4" s="332"/>
      <c r="AD4" s="332"/>
      <c r="AE4" s="332"/>
      <c r="AF4" s="332"/>
      <c r="AG4" s="332"/>
      <c r="AH4" s="332"/>
      <c r="AI4" s="332"/>
      <c r="AJ4" s="332"/>
      <c r="AK4" s="332"/>
      <c r="AL4" s="105"/>
    </row>
    <row r="5" spans="1:38" s="99" customFormat="1" ht="12" customHeight="1" x14ac:dyDescent="0.4">
      <c r="B5" s="332"/>
      <c r="C5" s="332"/>
      <c r="D5" s="332"/>
      <c r="E5" s="332"/>
      <c r="F5" s="332"/>
      <c r="G5" s="332"/>
      <c r="H5" s="332"/>
      <c r="I5" s="332"/>
      <c r="J5" s="332"/>
      <c r="K5" s="332"/>
      <c r="L5" s="332"/>
      <c r="M5" s="332"/>
      <c r="N5" s="332"/>
      <c r="O5" s="332"/>
      <c r="P5" s="332"/>
      <c r="Q5" s="332"/>
      <c r="R5" s="332"/>
      <c r="S5" s="332"/>
      <c r="T5" s="332"/>
      <c r="U5" s="332"/>
      <c r="V5" s="332"/>
      <c r="W5" s="332"/>
      <c r="X5" s="332"/>
      <c r="Y5" s="332"/>
      <c r="Z5" s="332"/>
      <c r="AA5" s="332"/>
      <c r="AB5" s="332"/>
      <c r="AC5" s="332"/>
      <c r="AD5" s="332"/>
      <c r="AE5" s="332"/>
      <c r="AF5" s="332"/>
      <c r="AG5" s="332"/>
      <c r="AH5" s="332"/>
      <c r="AI5" s="332"/>
      <c r="AJ5" s="332"/>
      <c r="AK5" s="332"/>
      <c r="AL5" s="105"/>
    </row>
    <row r="6" spans="1:38" s="99" customFormat="1" ht="12" customHeight="1" x14ac:dyDescent="0.4">
      <c r="B6" s="332"/>
      <c r="C6" s="332"/>
      <c r="D6" s="332"/>
      <c r="E6" s="332"/>
      <c r="F6" s="332"/>
      <c r="G6" s="332"/>
      <c r="H6" s="332"/>
      <c r="I6" s="332"/>
      <c r="J6" s="332"/>
      <c r="K6" s="332"/>
      <c r="L6" s="332"/>
      <c r="M6" s="332"/>
      <c r="N6" s="332"/>
      <c r="O6" s="332"/>
      <c r="P6" s="332"/>
      <c r="Q6" s="332"/>
      <c r="R6" s="332"/>
      <c r="S6" s="332"/>
      <c r="T6" s="332"/>
      <c r="U6" s="332"/>
      <c r="V6" s="332"/>
      <c r="W6" s="332"/>
      <c r="X6" s="332"/>
      <c r="Y6" s="332"/>
      <c r="Z6" s="332"/>
      <c r="AA6" s="332"/>
      <c r="AB6" s="332"/>
      <c r="AC6" s="332"/>
      <c r="AD6" s="332"/>
      <c r="AE6" s="332"/>
      <c r="AF6" s="332"/>
      <c r="AG6" s="332"/>
      <c r="AH6" s="332"/>
      <c r="AI6" s="332"/>
      <c r="AJ6" s="332"/>
      <c r="AK6" s="332"/>
      <c r="AL6" s="105"/>
    </row>
    <row r="7" spans="1:38" s="99" customFormat="1" ht="12" customHeight="1" x14ac:dyDescent="0.4">
      <c r="B7" s="332"/>
      <c r="C7" s="332"/>
      <c r="D7" s="332"/>
      <c r="E7" s="332"/>
      <c r="F7" s="332"/>
      <c r="G7" s="332"/>
      <c r="H7" s="332"/>
      <c r="I7" s="332"/>
      <c r="J7" s="332"/>
      <c r="K7" s="332"/>
      <c r="L7" s="332"/>
      <c r="M7" s="332"/>
      <c r="N7" s="332"/>
      <c r="O7" s="332"/>
      <c r="P7" s="332"/>
      <c r="Q7" s="332"/>
      <c r="R7" s="332"/>
      <c r="S7" s="332"/>
      <c r="T7" s="332"/>
      <c r="U7" s="332"/>
      <c r="V7" s="332"/>
      <c r="W7" s="332"/>
      <c r="X7" s="332"/>
      <c r="Y7" s="332"/>
      <c r="Z7" s="332"/>
      <c r="AA7" s="332"/>
      <c r="AB7" s="332"/>
      <c r="AC7" s="332"/>
      <c r="AD7" s="332"/>
      <c r="AE7" s="332"/>
      <c r="AF7" s="332"/>
      <c r="AG7" s="332"/>
      <c r="AH7" s="332"/>
      <c r="AI7" s="332"/>
      <c r="AJ7" s="332"/>
      <c r="AK7" s="332"/>
      <c r="AL7" s="105"/>
    </row>
    <row r="8" spans="1:38" s="99" customFormat="1" ht="12" customHeight="1" x14ac:dyDescent="0.4">
      <c r="B8" s="332"/>
      <c r="C8" s="332"/>
      <c r="D8" s="332"/>
      <c r="E8" s="332"/>
      <c r="F8" s="332"/>
      <c r="G8" s="332"/>
      <c r="H8" s="332"/>
      <c r="I8" s="332"/>
      <c r="J8" s="332"/>
      <c r="K8" s="332"/>
      <c r="L8" s="332"/>
      <c r="M8" s="332"/>
      <c r="N8" s="332"/>
      <c r="O8" s="332"/>
      <c r="P8" s="332"/>
      <c r="Q8" s="332"/>
      <c r="R8" s="332"/>
      <c r="S8" s="332"/>
      <c r="T8" s="332"/>
      <c r="U8" s="332"/>
      <c r="V8" s="332"/>
      <c r="W8" s="332"/>
      <c r="X8" s="332"/>
      <c r="Y8" s="332"/>
      <c r="Z8" s="332"/>
      <c r="AA8" s="332"/>
      <c r="AB8" s="332"/>
      <c r="AC8" s="332"/>
      <c r="AD8" s="332"/>
      <c r="AE8" s="332"/>
      <c r="AF8" s="332"/>
      <c r="AG8" s="332"/>
      <c r="AH8" s="332"/>
      <c r="AI8" s="332"/>
      <c r="AJ8" s="332"/>
      <c r="AK8" s="332"/>
      <c r="AL8" s="105"/>
    </row>
    <row r="9" spans="1:38" s="99" customFormat="1" ht="13.5" customHeight="1" x14ac:dyDescent="0.4">
      <c r="B9" s="98"/>
      <c r="C9" s="98"/>
      <c r="D9" s="98"/>
      <c r="E9" s="98"/>
      <c r="F9" s="98"/>
      <c r="G9" s="98"/>
      <c r="H9" s="98"/>
      <c r="I9" s="98"/>
      <c r="J9" s="98"/>
      <c r="K9" s="98"/>
      <c r="L9" s="98"/>
      <c r="M9" s="98"/>
      <c r="N9" s="98"/>
      <c r="O9" s="98"/>
      <c r="P9" s="98"/>
      <c r="Q9" s="98"/>
      <c r="R9" s="98"/>
      <c r="S9" s="98"/>
      <c r="T9" s="98"/>
      <c r="U9" s="98"/>
      <c r="V9" s="98"/>
      <c r="W9" s="98"/>
      <c r="X9" s="98"/>
      <c r="Y9" s="269"/>
      <c r="Z9" s="98"/>
      <c r="AA9" s="98"/>
      <c r="AB9" s="98"/>
      <c r="AC9" s="98"/>
    </row>
    <row r="10" spans="1:38" s="102" customFormat="1" ht="13.5" customHeight="1" x14ac:dyDescent="0.4">
      <c r="A10" s="102" t="s">
        <v>323</v>
      </c>
    </row>
    <row r="11" spans="1:38" s="99" customFormat="1" ht="13.5" customHeight="1" x14ac:dyDescent="0.4">
      <c r="B11" s="99" t="s">
        <v>381</v>
      </c>
    </row>
    <row r="12" spans="1:38" s="99" customFormat="1" ht="13.5" customHeight="1" x14ac:dyDescent="0.4">
      <c r="B12" s="99" t="s">
        <v>382</v>
      </c>
    </row>
    <row r="13" spans="1:38" s="99" customFormat="1" ht="13.5" customHeight="1" x14ac:dyDescent="0.4"/>
    <row r="14" spans="1:38" s="102" customFormat="1" ht="13.5" customHeight="1" x14ac:dyDescent="0.4">
      <c r="A14" s="102" t="s">
        <v>324</v>
      </c>
      <c r="H14" s="99" t="s">
        <v>345</v>
      </c>
    </row>
    <row r="15" spans="1:38" s="99" customFormat="1" ht="15.75" customHeight="1" x14ac:dyDescent="0.4">
      <c r="B15" s="99" t="s">
        <v>373</v>
      </c>
    </row>
    <row r="16" spans="1:38" s="99" customFormat="1" ht="13.5" customHeight="1" x14ac:dyDescent="0.4">
      <c r="B16" s="332" t="s">
        <v>716</v>
      </c>
      <c r="C16" s="332"/>
      <c r="D16" s="332"/>
      <c r="E16" s="332"/>
      <c r="F16" s="332"/>
      <c r="G16" s="332"/>
      <c r="H16" s="332"/>
      <c r="I16" s="332"/>
      <c r="J16" s="332"/>
      <c r="K16" s="332"/>
      <c r="L16" s="332"/>
      <c r="M16" s="332"/>
      <c r="N16" s="332"/>
      <c r="O16" s="332"/>
      <c r="P16" s="332"/>
      <c r="Q16" s="332"/>
      <c r="R16" s="332"/>
      <c r="S16" s="332"/>
      <c r="T16" s="332"/>
      <c r="U16" s="332"/>
      <c r="V16" s="332"/>
      <c r="W16" s="332"/>
      <c r="X16" s="332"/>
      <c r="Y16" s="332"/>
      <c r="Z16" s="332"/>
      <c r="AA16" s="332"/>
      <c r="AB16" s="332"/>
      <c r="AC16" s="332"/>
      <c r="AD16" s="332"/>
      <c r="AE16" s="332"/>
      <c r="AF16" s="332"/>
      <c r="AG16" s="332"/>
      <c r="AH16" s="332"/>
      <c r="AI16" s="332"/>
      <c r="AJ16" s="332"/>
      <c r="AK16" s="332"/>
    </row>
    <row r="17" spans="1:37" s="99" customFormat="1" ht="13.5" customHeight="1" x14ac:dyDescent="0.4">
      <c r="B17" s="332"/>
      <c r="C17" s="332"/>
      <c r="D17" s="332"/>
      <c r="E17" s="332"/>
      <c r="F17" s="332"/>
      <c r="G17" s="332"/>
      <c r="H17" s="332"/>
      <c r="I17" s="332"/>
      <c r="J17" s="332"/>
      <c r="K17" s="332"/>
      <c r="L17" s="332"/>
      <c r="M17" s="332"/>
      <c r="N17" s="332"/>
      <c r="O17" s="332"/>
      <c r="P17" s="332"/>
      <c r="Q17" s="332"/>
      <c r="R17" s="332"/>
      <c r="S17" s="332"/>
      <c r="T17" s="332"/>
      <c r="U17" s="332"/>
      <c r="V17" s="332"/>
      <c r="W17" s="332"/>
      <c r="X17" s="332"/>
      <c r="Y17" s="332"/>
      <c r="Z17" s="332"/>
      <c r="AA17" s="332"/>
      <c r="AB17" s="332"/>
      <c r="AC17" s="332"/>
      <c r="AD17" s="332"/>
      <c r="AE17" s="332"/>
      <c r="AF17" s="332"/>
      <c r="AG17" s="332"/>
      <c r="AH17" s="332"/>
      <c r="AI17" s="332"/>
      <c r="AJ17" s="332"/>
      <c r="AK17" s="332"/>
    </row>
    <row r="18" spans="1:37" s="99" customFormat="1" ht="13.5" customHeight="1" x14ac:dyDescent="0.4">
      <c r="B18" s="332" t="s">
        <v>372</v>
      </c>
      <c r="C18" s="332"/>
      <c r="D18" s="332"/>
      <c r="E18" s="332"/>
      <c r="F18" s="332"/>
      <c r="G18" s="332"/>
      <c r="H18" s="332"/>
      <c r="I18" s="332"/>
      <c r="J18" s="332"/>
      <c r="K18" s="332"/>
      <c r="L18" s="332"/>
      <c r="M18" s="332"/>
      <c r="N18" s="332"/>
      <c r="O18" s="332"/>
      <c r="P18" s="332"/>
      <c r="Q18" s="332"/>
      <c r="R18" s="332"/>
      <c r="S18" s="332"/>
      <c r="T18" s="332"/>
      <c r="U18" s="332"/>
      <c r="V18" s="332"/>
      <c r="W18" s="332"/>
      <c r="X18" s="332"/>
      <c r="Y18" s="332"/>
      <c r="Z18" s="332"/>
      <c r="AA18" s="332"/>
      <c r="AB18" s="332"/>
      <c r="AC18" s="332"/>
      <c r="AD18" s="332"/>
      <c r="AE18" s="332"/>
      <c r="AF18" s="332"/>
      <c r="AG18" s="332"/>
      <c r="AH18" s="332"/>
      <c r="AI18" s="332"/>
      <c r="AJ18" s="332"/>
      <c r="AK18" s="332"/>
    </row>
    <row r="19" spans="1:37" s="99" customFormat="1" ht="13.5" customHeight="1" x14ac:dyDescent="0.4"/>
    <row r="20" spans="1:37" s="102" customFormat="1" ht="13.5" customHeight="1" x14ac:dyDescent="0.4">
      <c r="A20" s="102" t="s">
        <v>325</v>
      </c>
    </row>
    <row r="21" spans="1:37" s="99" customFormat="1" ht="13.5" customHeight="1" x14ac:dyDescent="0.4">
      <c r="B21" s="99" t="s">
        <v>641</v>
      </c>
    </row>
    <row r="22" spans="1:37" s="99" customFormat="1" ht="13.5" customHeight="1" x14ac:dyDescent="0.4"/>
    <row r="23" spans="1:37" s="102" customFormat="1" ht="13.5" customHeight="1" x14ac:dyDescent="0.4">
      <c r="A23" s="102" t="s">
        <v>326</v>
      </c>
    </row>
    <row r="24" spans="1:37" s="99" customFormat="1" ht="13.5" customHeight="1" x14ac:dyDescent="0.4">
      <c r="B24" s="332" t="s">
        <v>346</v>
      </c>
      <c r="C24" s="332"/>
      <c r="D24" s="332"/>
      <c r="E24" s="332"/>
      <c r="F24" s="332"/>
      <c r="G24" s="332"/>
      <c r="H24" s="332"/>
      <c r="I24" s="332"/>
      <c r="J24" s="332"/>
      <c r="K24" s="332"/>
      <c r="L24" s="332"/>
      <c r="M24" s="332"/>
      <c r="N24" s="332"/>
      <c r="O24" s="332"/>
      <c r="P24" s="332"/>
      <c r="Q24" s="332"/>
      <c r="R24" s="332"/>
      <c r="S24" s="332"/>
      <c r="T24" s="332"/>
      <c r="U24" s="332"/>
      <c r="V24" s="332"/>
      <c r="W24" s="332"/>
      <c r="X24" s="332"/>
      <c r="Y24" s="332"/>
      <c r="Z24" s="332"/>
      <c r="AA24" s="332"/>
      <c r="AB24" s="332"/>
      <c r="AC24" s="332"/>
      <c r="AD24" s="332"/>
      <c r="AE24" s="332"/>
      <c r="AF24" s="332"/>
      <c r="AG24" s="332"/>
      <c r="AH24" s="332"/>
      <c r="AI24" s="332"/>
      <c r="AJ24" s="332"/>
      <c r="AK24" s="332"/>
    </row>
    <row r="25" spans="1:37" s="99" customFormat="1" ht="12" customHeight="1" x14ac:dyDescent="0.4">
      <c r="B25" s="332"/>
      <c r="C25" s="332"/>
      <c r="D25" s="332"/>
      <c r="E25" s="332"/>
      <c r="F25" s="332"/>
      <c r="G25" s="332"/>
      <c r="H25" s="332"/>
      <c r="I25" s="332"/>
      <c r="J25" s="332"/>
      <c r="K25" s="332"/>
      <c r="L25" s="332"/>
      <c r="M25" s="332"/>
      <c r="N25" s="332"/>
      <c r="O25" s="332"/>
      <c r="P25" s="332"/>
      <c r="Q25" s="332"/>
      <c r="R25" s="332"/>
      <c r="S25" s="332"/>
      <c r="T25" s="332"/>
      <c r="U25" s="332"/>
      <c r="V25" s="332"/>
      <c r="W25" s="332"/>
      <c r="X25" s="332"/>
      <c r="Y25" s="332"/>
      <c r="Z25" s="332"/>
      <c r="AA25" s="332"/>
      <c r="AB25" s="332"/>
      <c r="AC25" s="332"/>
      <c r="AD25" s="332"/>
      <c r="AE25" s="332"/>
      <c r="AF25" s="332"/>
      <c r="AG25" s="332"/>
      <c r="AH25" s="332"/>
      <c r="AI25" s="332"/>
      <c r="AJ25" s="332"/>
      <c r="AK25" s="332"/>
    </row>
    <row r="26" spans="1:37" s="99" customFormat="1" ht="13.5" customHeight="1" x14ac:dyDescent="0.4">
      <c r="B26" s="99" t="s">
        <v>327</v>
      </c>
    </row>
    <row r="27" spans="1:37" s="99" customFormat="1" ht="13.5" customHeight="1" x14ac:dyDescent="0.4">
      <c r="G27" s="99" t="s">
        <v>335</v>
      </c>
    </row>
    <row r="28" spans="1:37" s="99" customFormat="1" ht="13.5" customHeight="1" x14ac:dyDescent="0.4">
      <c r="B28" s="99" t="s">
        <v>340</v>
      </c>
    </row>
    <row r="29" spans="1:37" s="99" customFormat="1" ht="13.5" customHeight="1" x14ac:dyDescent="0.4">
      <c r="B29" s="99" t="s">
        <v>380</v>
      </c>
    </row>
    <row r="30" spans="1:37" s="99" customFormat="1" ht="13.5" customHeight="1" x14ac:dyDescent="0.4"/>
    <row r="31" spans="1:37" s="99" customFormat="1" ht="13.5" customHeight="1" x14ac:dyDescent="0.4">
      <c r="A31" s="102" t="s">
        <v>329</v>
      </c>
      <c r="C31" s="102"/>
      <c r="H31" s="99" t="s">
        <v>528</v>
      </c>
    </row>
    <row r="32" spans="1:37" s="99" customFormat="1" ht="13.5" customHeight="1" x14ac:dyDescent="0.4">
      <c r="B32" s="332" t="s">
        <v>336</v>
      </c>
      <c r="C32" s="332"/>
      <c r="D32" s="332"/>
      <c r="E32" s="332"/>
      <c r="F32" s="332"/>
      <c r="G32" s="332"/>
      <c r="H32" s="332"/>
      <c r="I32" s="332"/>
      <c r="J32" s="332"/>
      <c r="K32" s="332"/>
      <c r="L32" s="332"/>
      <c r="M32" s="332"/>
      <c r="N32" s="332"/>
      <c r="O32" s="332"/>
      <c r="P32" s="332"/>
      <c r="Q32" s="332"/>
      <c r="R32" s="332"/>
      <c r="S32" s="332"/>
      <c r="T32" s="332"/>
      <c r="U32" s="332"/>
      <c r="V32" s="332"/>
      <c r="W32" s="332"/>
      <c r="X32" s="332"/>
      <c r="Y32" s="332"/>
      <c r="Z32" s="332"/>
      <c r="AA32" s="332"/>
      <c r="AB32" s="332"/>
      <c r="AC32" s="332"/>
      <c r="AD32" s="332"/>
      <c r="AE32" s="332"/>
      <c r="AF32" s="332"/>
      <c r="AG32" s="332"/>
      <c r="AH32" s="332"/>
      <c r="AI32" s="332"/>
      <c r="AJ32" s="332"/>
      <c r="AK32" s="332"/>
    </row>
    <row r="33" spans="1:45" s="99" customFormat="1" ht="13.5" customHeight="1" x14ac:dyDescent="0.4">
      <c r="B33" s="238" t="s">
        <v>634</v>
      </c>
      <c r="C33" s="98"/>
      <c r="D33" s="98"/>
      <c r="E33" s="98"/>
      <c r="F33" s="98"/>
      <c r="G33" s="98"/>
      <c r="H33" s="98"/>
      <c r="I33" s="98"/>
      <c r="J33" s="98"/>
      <c r="K33" s="98"/>
      <c r="L33" s="98"/>
      <c r="M33" s="98"/>
      <c r="N33" s="98"/>
      <c r="O33" s="98"/>
      <c r="P33" s="98"/>
      <c r="Q33" s="98"/>
      <c r="R33" s="98"/>
      <c r="S33" s="98"/>
      <c r="T33" s="98"/>
      <c r="U33" s="98"/>
      <c r="V33" s="98"/>
      <c r="W33" s="98"/>
      <c r="X33" s="98"/>
      <c r="Y33" s="98"/>
      <c r="Z33" s="98"/>
      <c r="AA33" s="98"/>
      <c r="AB33" s="98"/>
      <c r="AC33" s="98"/>
      <c r="AD33" s="98"/>
      <c r="AE33" s="98"/>
      <c r="AF33" s="98"/>
      <c r="AG33" s="98"/>
      <c r="AH33" s="98"/>
      <c r="AI33" s="98"/>
      <c r="AJ33" s="98"/>
      <c r="AK33" s="98"/>
      <c r="AS33" s="99" t="s">
        <v>705</v>
      </c>
    </row>
    <row r="34" spans="1:45" s="99" customFormat="1" ht="13.5" customHeight="1" x14ac:dyDescent="0.4">
      <c r="B34" s="238"/>
      <c r="C34" s="268" t="s">
        <v>706</v>
      </c>
      <c r="E34" s="98"/>
      <c r="F34" s="98"/>
      <c r="G34" s="98"/>
      <c r="H34" s="98"/>
      <c r="I34" s="98"/>
      <c r="J34" s="98"/>
      <c r="K34" s="98"/>
      <c r="L34" s="98"/>
      <c r="M34" s="98"/>
      <c r="N34" s="98"/>
      <c r="O34" s="98"/>
      <c r="P34" s="98"/>
      <c r="Q34" s="98"/>
      <c r="R34" s="98"/>
      <c r="S34" s="98"/>
      <c r="T34" s="98"/>
      <c r="U34" s="98"/>
      <c r="V34" s="98"/>
      <c r="W34" s="98"/>
      <c r="X34" s="98"/>
      <c r="Y34" s="98"/>
      <c r="Z34" s="98"/>
      <c r="AA34" s="98"/>
      <c r="AB34" s="98"/>
      <c r="AC34" s="98"/>
      <c r="AD34" s="98"/>
      <c r="AE34" s="98"/>
      <c r="AF34" s="98"/>
      <c r="AG34" s="98"/>
      <c r="AH34" s="98"/>
      <c r="AI34" s="98"/>
      <c r="AJ34" s="98"/>
      <c r="AK34" s="98"/>
    </row>
    <row r="35" spans="1:45" s="99" customFormat="1" ht="13.5" customHeight="1" x14ac:dyDescent="0.4">
      <c r="B35" s="238"/>
      <c r="C35" s="268" t="s">
        <v>704</v>
      </c>
      <c r="E35" s="98"/>
      <c r="F35" s="98"/>
      <c r="G35" s="98"/>
      <c r="H35" s="98"/>
      <c r="I35" s="98"/>
      <c r="J35" s="98"/>
      <c r="K35" s="98"/>
      <c r="L35" s="98"/>
      <c r="M35" s="98"/>
      <c r="N35" s="98"/>
      <c r="O35" s="98"/>
      <c r="P35" s="98"/>
      <c r="Q35" s="98"/>
      <c r="R35" s="98"/>
      <c r="S35" s="98"/>
      <c r="T35" s="98"/>
      <c r="U35" s="98"/>
      <c r="V35" s="98"/>
      <c r="W35" s="98"/>
      <c r="X35" s="98"/>
      <c r="Y35" s="98"/>
      <c r="Z35" s="98"/>
      <c r="AA35" s="98"/>
      <c r="AB35" s="98"/>
      <c r="AC35" s="98"/>
      <c r="AD35" s="98"/>
      <c r="AE35" s="98"/>
      <c r="AF35" s="98"/>
      <c r="AG35" s="98"/>
      <c r="AH35" s="98"/>
      <c r="AI35" s="98"/>
      <c r="AJ35" s="98"/>
      <c r="AK35" s="98"/>
    </row>
    <row r="36" spans="1:45" s="99" customFormat="1" ht="13.5" customHeight="1" x14ac:dyDescent="0.4">
      <c r="A36" s="99" t="s">
        <v>328</v>
      </c>
      <c r="B36" s="99" t="s">
        <v>524</v>
      </c>
    </row>
    <row r="37" spans="1:45" s="99" customFormat="1" ht="13.5" customHeight="1" x14ac:dyDescent="0.4">
      <c r="B37" s="99" t="s">
        <v>526</v>
      </c>
    </row>
    <row r="38" spans="1:45" s="99" customFormat="1" ht="13.5" customHeight="1" x14ac:dyDescent="0.4">
      <c r="B38" s="99" t="s">
        <v>527</v>
      </c>
    </row>
    <row r="39" spans="1:45" s="99" customFormat="1" ht="13.5" customHeight="1" x14ac:dyDescent="0.4">
      <c r="B39" s="332" t="s">
        <v>525</v>
      </c>
      <c r="C39" s="332"/>
      <c r="D39" s="332"/>
      <c r="E39" s="332"/>
      <c r="F39" s="332"/>
      <c r="G39" s="332"/>
      <c r="H39" s="332"/>
      <c r="I39" s="332"/>
      <c r="J39" s="332"/>
      <c r="K39" s="332"/>
      <c r="L39" s="332"/>
      <c r="M39" s="332"/>
      <c r="N39" s="332"/>
      <c r="O39" s="332"/>
      <c r="P39" s="332"/>
      <c r="Q39" s="332"/>
      <c r="R39" s="332"/>
      <c r="S39" s="332"/>
      <c r="T39" s="332"/>
      <c r="U39" s="332"/>
      <c r="V39" s="332"/>
      <c r="W39" s="332"/>
      <c r="X39" s="332"/>
      <c r="Y39" s="332"/>
      <c r="Z39" s="332"/>
      <c r="AA39" s="332"/>
      <c r="AB39" s="332"/>
      <c r="AC39" s="332"/>
      <c r="AD39" s="332"/>
      <c r="AE39" s="332"/>
      <c r="AF39" s="332"/>
      <c r="AG39" s="332"/>
      <c r="AH39" s="332"/>
      <c r="AI39" s="332"/>
      <c r="AJ39" s="332"/>
      <c r="AK39" s="332"/>
      <c r="AL39" s="332"/>
      <c r="AM39" s="332"/>
    </row>
    <row r="40" spans="1:45" s="99" customFormat="1" ht="13.5" customHeight="1" x14ac:dyDescent="0.4">
      <c r="B40" s="332"/>
      <c r="C40" s="332"/>
      <c r="D40" s="332"/>
      <c r="E40" s="332"/>
      <c r="F40" s="332"/>
      <c r="G40" s="332"/>
      <c r="H40" s="332"/>
      <c r="I40" s="332"/>
      <c r="J40" s="332"/>
      <c r="K40" s="332"/>
      <c r="L40" s="332"/>
      <c r="M40" s="332"/>
      <c r="N40" s="332"/>
      <c r="O40" s="332"/>
      <c r="P40" s="332"/>
      <c r="Q40" s="332"/>
      <c r="R40" s="332"/>
      <c r="S40" s="332"/>
      <c r="T40" s="332"/>
      <c r="U40" s="332"/>
      <c r="V40" s="332"/>
      <c r="W40" s="332"/>
      <c r="X40" s="332"/>
      <c r="Y40" s="332"/>
      <c r="Z40" s="332"/>
      <c r="AA40" s="332"/>
      <c r="AB40" s="332"/>
      <c r="AC40" s="332"/>
      <c r="AD40" s="332"/>
      <c r="AE40" s="332"/>
      <c r="AF40" s="332"/>
      <c r="AG40" s="332"/>
      <c r="AH40" s="332"/>
      <c r="AI40" s="332"/>
      <c r="AJ40" s="332"/>
      <c r="AK40" s="332"/>
      <c r="AL40" s="332"/>
      <c r="AM40" s="332"/>
    </row>
    <row r="41" spans="1:45" s="99" customFormat="1" ht="13.5" customHeight="1" x14ac:dyDescent="0.4"/>
    <row r="42" spans="1:45" s="99" customFormat="1" ht="13.5" customHeight="1" x14ac:dyDescent="0.4">
      <c r="A42" s="102" t="s">
        <v>330</v>
      </c>
    </row>
    <row r="43" spans="1:45" s="99" customFormat="1" ht="13.5" customHeight="1" x14ac:dyDescent="0.4">
      <c r="B43" s="322" t="s">
        <v>748</v>
      </c>
    </row>
    <row r="44" spans="1:45" s="99" customFormat="1" ht="13.5" customHeight="1" x14ac:dyDescent="0.4">
      <c r="B44" s="99" t="s">
        <v>337</v>
      </c>
    </row>
    <row r="45" spans="1:45" s="99" customFormat="1" ht="13.5" customHeight="1" x14ac:dyDescent="0.4">
      <c r="B45" s="99" t="s">
        <v>343</v>
      </c>
    </row>
    <row r="46" spans="1:45" s="99" customFormat="1" ht="13.5" customHeight="1" x14ac:dyDescent="0.4"/>
    <row r="47" spans="1:45" s="99" customFormat="1" ht="13.5" customHeight="1" x14ac:dyDescent="0.4">
      <c r="A47" s="102" t="s">
        <v>331</v>
      </c>
      <c r="H47" s="99" t="s">
        <v>742</v>
      </c>
    </row>
    <row r="48" spans="1:45" s="99" customFormat="1" ht="13.5" customHeight="1" x14ac:dyDescent="0.4">
      <c r="B48" s="99" t="s">
        <v>743</v>
      </c>
    </row>
    <row r="49" spans="1:39" s="99" customFormat="1" ht="13.5" customHeight="1" x14ac:dyDescent="0.4">
      <c r="B49" s="99" t="s">
        <v>344</v>
      </c>
    </row>
    <row r="50" spans="1:39" s="99" customFormat="1" ht="13.5" customHeight="1" x14ac:dyDescent="0.4">
      <c r="B50" s="99" t="s">
        <v>338</v>
      </c>
    </row>
    <row r="51" spans="1:39" s="99" customFormat="1" ht="13.5" customHeight="1" x14ac:dyDescent="0.4"/>
    <row r="52" spans="1:39" s="99" customFormat="1" ht="13.5" customHeight="1" x14ac:dyDescent="0.4">
      <c r="A52" s="102" t="s">
        <v>332</v>
      </c>
      <c r="H52" s="99" t="s">
        <v>746</v>
      </c>
    </row>
    <row r="53" spans="1:39" s="99" customFormat="1" ht="13.5" customHeight="1" x14ac:dyDescent="0.4">
      <c r="B53" s="332" t="s">
        <v>642</v>
      </c>
      <c r="C53" s="332"/>
      <c r="D53" s="332"/>
      <c r="E53" s="332"/>
      <c r="F53" s="332"/>
      <c r="G53" s="332"/>
      <c r="H53" s="332"/>
      <c r="I53" s="332"/>
      <c r="J53" s="332"/>
      <c r="K53" s="332"/>
      <c r="L53" s="332"/>
      <c r="M53" s="332"/>
      <c r="N53" s="332"/>
      <c r="O53" s="332"/>
      <c r="P53" s="332"/>
      <c r="Q53" s="332"/>
      <c r="R53" s="332"/>
      <c r="S53" s="332"/>
      <c r="T53" s="332"/>
      <c r="U53" s="332"/>
      <c r="V53" s="332"/>
      <c r="W53" s="332"/>
      <c r="X53" s="332"/>
      <c r="Y53" s="332"/>
      <c r="Z53" s="332"/>
      <c r="AA53" s="332"/>
      <c r="AB53" s="332"/>
      <c r="AC53" s="332"/>
      <c r="AD53" s="332"/>
      <c r="AE53" s="332"/>
      <c r="AF53" s="332"/>
      <c r="AG53" s="332"/>
      <c r="AH53" s="332"/>
      <c r="AI53" s="332"/>
      <c r="AJ53" s="332"/>
      <c r="AK53" s="332"/>
      <c r="AL53" s="332"/>
      <c r="AM53" s="332"/>
    </row>
    <row r="54" spans="1:39" s="99" customFormat="1" ht="13.5" customHeight="1" x14ac:dyDescent="0.4">
      <c r="B54" s="332"/>
      <c r="C54" s="332"/>
      <c r="D54" s="332"/>
      <c r="E54" s="332"/>
      <c r="F54" s="332"/>
      <c r="G54" s="332"/>
      <c r="H54" s="332"/>
      <c r="I54" s="332"/>
      <c r="J54" s="332"/>
      <c r="K54" s="332"/>
      <c r="L54" s="332"/>
      <c r="M54" s="332"/>
      <c r="N54" s="332"/>
      <c r="O54" s="332"/>
      <c r="P54" s="332"/>
      <c r="Q54" s="332"/>
      <c r="R54" s="332"/>
      <c r="S54" s="332"/>
      <c r="T54" s="332"/>
      <c r="U54" s="332"/>
      <c r="V54" s="332"/>
      <c r="W54" s="332"/>
      <c r="X54" s="332"/>
      <c r="Y54" s="332"/>
      <c r="Z54" s="332"/>
      <c r="AA54" s="332"/>
      <c r="AB54" s="332"/>
      <c r="AC54" s="332"/>
      <c r="AD54" s="332"/>
      <c r="AE54" s="332"/>
      <c r="AF54" s="332"/>
      <c r="AG54" s="332"/>
      <c r="AH54" s="332"/>
      <c r="AI54" s="332"/>
      <c r="AJ54" s="332"/>
      <c r="AK54" s="332"/>
      <c r="AL54" s="332"/>
      <c r="AM54" s="332"/>
    </row>
    <row r="55" spans="1:39" s="99" customFormat="1" ht="13.5" customHeight="1" x14ac:dyDescent="0.4"/>
    <row r="56" spans="1:39" s="99" customFormat="1" ht="13.5" customHeight="1" x14ac:dyDescent="0.4">
      <c r="A56" s="102" t="s">
        <v>707</v>
      </c>
    </row>
    <row r="57" spans="1:39" s="99" customFormat="1" ht="13.5" customHeight="1" x14ac:dyDescent="0.4">
      <c r="B57" s="99" t="s">
        <v>747</v>
      </c>
    </row>
    <row r="58" spans="1:39" s="99" customFormat="1" ht="13.5" customHeight="1" x14ac:dyDescent="0.4">
      <c r="D58" s="99" t="s">
        <v>708</v>
      </c>
    </row>
    <row r="59" spans="1:39" s="99" customFormat="1" ht="13.5" customHeight="1" x14ac:dyDescent="0.4">
      <c r="M59" s="99" t="s">
        <v>709</v>
      </c>
    </row>
    <row r="60" spans="1:39" s="99" customFormat="1" ht="13.5" customHeight="1" x14ac:dyDescent="0.4">
      <c r="C60" s="99" t="s">
        <v>342</v>
      </c>
    </row>
    <row r="61" spans="1:39" s="99" customFormat="1" ht="13.5" customHeight="1" x14ac:dyDescent="0.4"/>
    <row r="62" spans="1:39" s="99" customFormat="1" ht="13.5" customHeight="1" x14ac:dyDescent="0.4">
      <c r="A62" s="102" t="s">
        <v>333</v>
      </c>
    </row>
    <row r="63" spans="1:39" s="99" customFormat="1" ht="13.5" customHeight="1" x14ac:dyDescent="0.4">
      <c r="B63" s="322" t="s">
        <v>664</v>
      </c>
    </row>
    <row r="64" spans="1:39" s="99" customFormat="1" ht="12.75" customHeight="1" x14ac:dyDescent="0.4"/>
    <row r="65" s="99" customFormat="1" ht="12.75" customHeight="1" x14ac:dyDescent="0.4"/>
    <row r="66" s="99" customFormat="1" ht="12.75" customHeight="1" x14ac:dyDescent="0.4"/>
    <row r="67" s="99" customFormat="1" ht="12.75" customHeight="1" x14ac:dyDescent="0.4"/>
    <row r="68" s="99" customFormat="1" ht="12.75" customHeight="1" x14ac:dyDescent="0.4"/>
    <row r="69" s="99" customFormat="1" ht="12.75" customHeight="1" x14ac:dyDescent="0.4"/>
    <row r="70" s="99" customFormat="1" ht="12.75" customHeight="1" x14ac:dyDescent="0.4"/>
    <row r="71" s="99" customFormat="1" ht="12.75" customHeight="1" x14ac:dyDescent="0.4"/>
    <row r="72" s="99" customFormat="1" ht="12.75" customHeight="1" x14ac:dyDescent="0.4"/>
    <row r="73" s="99" customFormat="1" ht="12.75" customHeight="1" x14ac:dyDescent="0.4"/>
    <row r="74" s="99" customFormat="1" ht="12.75" customHeight="1" x14ac:dyDescent="0.4"/>
    <row r="75" s="99" customFormat="1" ht="12.75" customHeight="1" x14ac:dyDescent="0.4"/>
    <row r="76" ht="12.75" customHeight="1" x14ac:dyDescent="0.4"/>
    <row r="77" ht="12.75" customHeight="1" x14ac:dyDescent="0.4"/>
    <row r="78" ht="12.75" customHeight="1" x14ac:dyDescent="0.4"/>
    <row r="79" ht="12.75" customHeight="1" x14ac:dyDescent="0.4"/>
    <row r="80" ht="12.75" customHeight="1" x14ac:dyDescent="0.4"/>
    <row r="81" ht="12.75" customHeight="1" x14ac:dyDescent="0.4"/>
    <row r="82" ht="12.75" customHeight="1" x14ac:dyDescent="0.4"/>
    <row r="83" ht="12.75" customHeight="1" x14ac:dyDescent="0.4"/>
    <row r="84" ht="12.75" customHeight="1" x14ac:dyDescent="0.4"/>
    <row r="85" ht="12.75" customHeight="1" x14ac:dyDescent="0.4"/>
    <row r="86" ht="12.75" customHeight="1" x14ac:dyDescent="0.4"/>
    <row r="87" ht="12.75" customHeight="1" x14ac:dyDescent="0.4"/>
    <row r="88" ht="12.75" customHeight="1" x14ac:dyDescent="0.4"/>
    <row r="89" ht="12.75" customHeight="1" x14ac:dyDescent="0.4"/>
    <row r="90" ht="12.75" customHeight="1" x14ac:dyDescent="0.4"/>
    <row r="91" ht="12.75" customHeight="1" x14ac:dyDescent="0.4"/>
  </sheetData>
  <sheetProtection algorithmName="SHA-512" hashValue="Skc/yDVBWrWU0tm1ve6jLM5S4s7GFECz5lFSX1pA/2Pu5ScVf+RmLTsmA6Eu3Gvmt4AN2su2QYr+iFLz5IYBCg==" saltValue="A2ZF++Ra7lbnrV0OTBof0A==" spinCount="100000" sheet="1" objects="1" scenarios="1"/>
  <mergeCells count="10">
    <mergeCell ref="B39:AM40"/>
    <mergeCell ref="B53:AM54"/>
    <mergeCell ref="B4:AK8"/>
    <mergeCell ref="T1:AK1"/>
    <mergeCell ref="A1:P1"/>
    <mergeCell ref="B16:AK17"/>
    <mergeCell ref="B24:AK25"/>
    <mergeCell ref="B32:AK32"/>
    <mergeCell ref="A3:K3"/>
    <mergeCell ref="B18:AK18"/>
  </mergeCells>
  <phoneticPr fontId="1"/>
  <pageMargins left="0.59055118110236227" right="0.59055118110236227" top="0.59055118110236227" bottom="0.59055118110236227" header="0" footer="0"/>
  <pageSetup paperSize="9" scale="90" fitToWidth="2" pageOrder="overThenDown" orientation="portrait" r:id="rId1"/>
  <rowBreaks count="3" manualBreakCount="3">
    <brk id="1" max="61" man="1"/>
    <brk id="33" max="61" man="1"/>
    <brk id="62" max="61" man="1"/>
  </rowBreaks>
  <colBreaks count="6" manualBreakCount="6">
    <brk id="3" max="62" man="1"/>
    <brk id="37" max="62" man="1"/>
    <brk id="39" max="62" man="1"/>
    <brk id="40" max="62" man="1"/>
    <brk id="42" max="1048575" man="1"/>
    <brk id="60" max="62"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B4B35E-A4FF-4610-A2C7-DD3C7C766CE4}">
  <sheetPr codeName="Sheet1">
    <tabColor theme="4" tint="0.59999389629810485"/>
    <pageSetUpPr fitToPage="1"/>
  </sheetPr>
  <dimension ref="A1:BT151"/>
  <sheetViews>
    <sheetView showGridLines="0" showRowColHeaders="0" zoomScaleNormal="100" workbookViewId="0">
      <selection sqref="A1:AI1"/>
    </sheetView>
  </sheetViews>
  <sheetFormatPr defaultRowHeight="13.5" x14ac:dyDescent="0.4"/>
  <cols>
    <col min="1" max="68" width="2.375" style="126" customWidth="1"/>
    <col min="69" max="16384" width="9" style="126"/>
  </cols>
  <sheetData>
    <row r="1" spans="1:72" s="42" customFormat="1" x14ac:dyDescent="0.4">
      <c r="A1" s="335" t="s">
        <v>744</v>
      </c>
      <c r="B1" s="335"/>
      <c r="C1" s="335"/>
      <c r="D1" s="335"/>
      <c r="E1" s="335"/>
      <c r="F1" s="335"/>
      <c r="G1" s="335"/>
      <c r="H1" s="335"/>
      <c r="I1" s="335"/>
      <c r="J1" s="335"/>
      <c r="K1" s="335"/>
      <c r="L1" s="335"/>
      <c r="M1" s="335"/>
      <c r="N1" s="335"/>
      <c r="O1" s="335"/>
      <c r="P1" s="335"/>
      <c r="Q1" s="335"/>
      <c r="R1" s="335"/>
      <c r="S1" s="335"/>
      <c r="T1" s="335"/>
      <c r="U1" s="335"/>
      <c r="V1" s="335"/>
      <c r="W1" s="335"/>
      <c r="X1" s="335"/>
      <c r="Y1" s="335"/>
      <c r="Z1" s="335"/>
      <c r="AA1" s="335"/>
      <c r="AB1" s="335"/>
      <c r="AC1" s="335"/>
      <c r="AD1" s="335"/>
      <c r="AE1" s="335"/>
      <c r="AF1" s="335"/>
      <c r="AG1" s="335"/>
      <c r="AH1" s="335"/>
      <c r="AI1" s="335"/>
    </row>
    <row r="2" spans="1:72" s="42" customFormat="1" ht="18.75" customHeight="1" x14ac:dyDescent="0.4">
      <c r="A2" s="323" t="s">
        <v>749</v>
      </c>
      <c r="H2" s="338" t="s">
        <v>750</v>
      </c>
      <c r="I2" s="338"/>
      <c r="J2" s="338"/>
      <c r="K2" s="338"/>
      <c r="L2" s="338"/>
      <c r="M2" s="338"/>
      <c r="N2" s="338"/>
      <c r="O2" s="338"/>
      <c r="P2" s="338"/>
      <c r="Q2" s="338"/>
      <c r="R2" s="338"/>
      <c r="S2" s="338"/>
      <c r="T2" s="338"/>
      <c r="U2" s="338"/>
      <c r="V2" s="338"/>
      <c r="W2" s="338"/>
      <c r="X2" s="338"/>
      <c r="Y2" s="338"/>
      <c r="Z2" s="338"/>
      <c r="AA2" s="338"/>
      <c r="AB2" s="338"/>
      <c r="AC2" s="338"/>
      <c r="AD2" s="338"/>
      <c r="AE2" s="338"/>
      <c r="AF2" s="338"/>
      <c r="AG2" s="338"/>
      <c r="AH2" s="338"/>
      <c r="AI2" s="338"/>
      <c r="AM2" s="324"/>
      <c r="AN2" s="324"/>
      <c r="AO2" s="324"/>
      <c r="AP2" s="324"/>
      <c r="AQ2" s="324"/>
      <c r="AR2" s="324"/>
      <c r="AS2" s="324"/>
      <c r="AT2" s="324"/>
      <c r="AU2" s="324"/>
      <c r="AV2" s="324"/>
      <c r="AW2" s="324"/>
      <c r="AX2" s="324"/>
      <c r="AY2" s="324"/>
      <c r="AZ2" s="324"/>
      <c r="BA2" s="324"/>
      <c r="BB2" s="324"/>
      <c r="BC2" s="324"/>
      <c r="BD2" s="324"/>
      <c r="BE2" s="324"/>
      <c r="BF2" s="324"/>
      <c r="BG2" s="324"/>
      <c r="BH2" s="324"/>
      <c r="BI2" s="324"/>
      <c r="BJ2" s="324"/>
      <c r="BK2" s="324"/>
      <c r="BL2" s="324"/>
      <c r="BM2" s="324"/>
      <c r="BN2" s="324"/>
      <c r="BO2" s="324"/>
      <c r="BP2" s="324"/>
      <c r="BQ2" s="324"/>
      <c r="BR2" s="324"/>
      <c r="BS2" s="324"/>
      <c r="BT2" s="324"/>
    </row>
    <row r="3" spans="1:72" s="127" customFormat="1" ht="9" customHeight="1" x14ac:dyDescent="0.4"/>
    <row r="4" spans="1:72" s="127" customFormat="1" ht="17.25" customHeight="1" x14ac:dyDescent="0.4">
      <c r="B4" s="130" t="s">
        <v>403</v>
      </c>
    </row>
    <row r="5" spans="1:72" s="129" customFormat="1" ht="12" customHeight="1" x14ac:dyDescent="0.4">
      <c r="AA5" s="129" t="s">
        <v>712</v>
      </c>
    </row>
    <row r="6" spans="1:72" s="128" customFormat="1" ht="12" customHeight="1" x14ac:dyDescent="0.4"/>
    <row r="7" spans="1:72" s="128" customFormat="1" ht="12" customHeight="1" x14ac:dyDescent="0.4"/>
    <row r="8" spans="1:72" s="128" customFormat="1" ht="12" customHeight="1" x14ac:dyDescent="0.4"/>
    <row r="9" spans="1:72" s="128" customFormat="1" ht="12" customHeight="1" x14ac:dyDescent="0.4"/>
    <row r="10" spans="1:72" s="128" customFormat="1" ht="12" customHeight="1" x14ac:dyDescent="0.4">
      <c r="AD10" s="128" t="s">
        <v>399</v>
      </c>
    </row>
    <row r="11" spans="1:72" s="128" customFormat="1" ht="12" customHeight="1" x14ac:dyDescent="0.4">
      <c r="A11" s="336" t="s">
        <v>396</v>
      </c>
      <c r="B11" s="336"/>
      <c r="C11" s="336"/>
      <c r="D11" s="336"/>
      <c r="E11" s="336"/>
      <c r="F11" s="336"/>
      <c r="G11" s="336"/>
      <c r="AD11" s="128" t="s">
        <v>393</v>
      </c>
    </row>
    <row r="12" spans="1:72" s="128" customFormat="1" ht="12" customHeight="1" x14ac:dyDescent="0.4">
      <c r="A12" s="336"/>
      <c r="B12" s="336"/>
      <c r="C12" s="336"/>
      <c r="D12" s="336"/>
      <c r="E12" s="336"/>
      <c r="F12" s="336"/>
      <c r="G12" s="336"/>
      <c r="AD12" s="336" t="s">
        <v>398</v>
      </c>
      <c r="AE12" s="336"/>
      <c r="AF12" s="336"/>
      <c r="AG12" s="336"/>
      <c r="AH12" s="336"/>
      <c r="AI12" s="336"/>
      <c r="AJ12" s="336"/>
    </row>
    <row r="13" spans="1:72" s="128" customFormat="1" ht="12" customHeight="1" x14ac:dyDescent="0.4">
      <c r="AD13" s="336"/>
      <c r="AE13" s="336"/>
      <c r="AF13" s="336"/>
      <c r="AG13" s="336"/>
      <c r="AH13" s="336"/>
      <c r="AI13" s="336"/>
      <c r="AJ13" s="336"/>
    </row>
    <row r="14" spans="1:72" s="128" customFormat="1" ht="12" customHeight="1" x14ac:dyDescent="0.4">
      <c r="AD14" s="337" t="s">
        <v>397</v>
      </c>
      <c r="AE14" s="337"/>
      <c r="AF14" s="337"/>
      <c r="AG14" s="337"/>
      <c r="AH14" s="337"/>
      <c r="AI14" s="337"/>
      <c r="AJ14" s="337"/>
    </row>
    <row r="15" spans="1:72" s="128" customFormat="1" ht="12" customHeight="1" x14ac:dyDescent="0.4">
      <c r="AD15" s="337"/>
      <c r="AE15" s="337"/>
      <c r="AF15" s="337"/>
      <c r="AG15" s="337"/>
      <c r="AH15" s="337"/>
      <c r="AI15" s="337"/>
      <c r="AJ15" s="337"/>
    </row>
    <row r="16" spans="1:72" s="128" customFormat="1" ht="12" customHeight="1" x14ac:dyDescent="0.4">
      <c r="A16" s="128" t="s">
        <v>394</v>
      </c>
      <c r="AD16" s="337"/>
      <c r="AE16" s="337"/>
      <c r="AF16" s="337"/>
      <c r="AG16" s="337"/>
      <c r="AH16" s="337"/>
      <c r="AI16" s="337"/>
      <c r="AJ16" s="337"/>
    </row>
    <row r="17" spans="1:36" s="128" customFormat="1" ht="12" customHeight="1" x14ac:dyDescent="0.4">
      <c r="AD17" s="337"/>
      <c r="AE17" s="337"/>
      <c r="AF17" s="337"/>
      <c r="AG17" s="337"/>
      <c r="AH17" s="337"/>
      <c r="AI17" s="337"/>
      <c r="AJ17" s="337"/>
    </row>
    <row r="18" spans="1:36" s="128" customFormat="1" ht="12" customHeight="1" x14ac:dyDescent="0.4">
      <c r="A18" s="337" t="s">
        <v>395</v>
      </c>
      <c r="B18" s="337"/>
      <c r="C18" s="337"/>
      <c r="D18" s="337"/>
      <c r="E18" s="337"/>
      <c r="F18" s="337"/>
      <c r="G18" s="337"/>
    </row>
    <row r="19" spans="1:36" s="128" customFormat="1" ht="12" customHeight="1" x14ac:dyDescent="0.4">
      <c r="A19" s="337"/>
      <c r="B19" s="337"/>
      <c r="C19" s="337"/>
      <c r="D19" s="337"/>
      <c r="E19" s="337"/>
      <c r="F19" s="337"/>
      <c r="G19" s="337"/>
    </row>
    <row r="20" spans="1:36" s="128" customFormat="1" ht="12" customHeight="1" x14ac:dyDescent="0.4">
      <c r="AD20" s="336" t="s">
        <v>401</v>
      </c>
      <c r="AE20" s="336"/>
      <c r="AF20" s="336"/>
      <c r="AG20" s="336"/>
      <c r="AH20" s="336"/>
      <c r="AI20" s="336"/>
      <c r="AJ20" s="336"/>
    </row>
    <row r="21" spans="1:36" s="128" customFormat="1" ht="12" customHeight="1" x14ac:dyDescent="0.4">
      <c r="A21" s="128" t="s">
        <v>400</v>
      </c>
      <c r="AD21" s="336"/>
      <c r="AE21" s="336"/>
      <c r="AF21" s="336"/>
      <c r="AG21" s="336"/>
      <c r="AH21" s="336"/>
      <c r="AI21" s="336"/>
      <c r="AJ21" s="336"/>
    </row>
    <row r="22" spans="1:36" s="128" customFormat="1" ht="12" customHeight="1" x14ac:dyDescent="0.4">
      <c r="AD22" s="336"/>
      <c r="AE22" s="336"/>
      <c r="AF22" s="336"/>
      <c r="AG22" s="336"/>
      <c r="AH22" s="336"/>
      <c r="AI22" s="336"/>
      <c r="AJ22" s="336"/>
    </row>
    <row r="23" spans="1:36" s="128" customFormat="1" ht="12" customHeight="1" x14ac:dyDescent="0.4">
      <c r="AD23" s="336"/>
      <c r="AE23" s="336"/>
      <c r="AF23" s="336"/>
      <c r="AG23" s="336"/>
      <c r="AH23" s="336"/>
      <c r="AI23" s="336"/>
      <c r="AJ23" s="336"/>
    </row>
    <row r="24" spans="1:36" s="128" customFormat="1" ht="12" customHeight="1" x14ac:dyDescent="0.4">
      <c r="A24" s="337" t="s">
        <v>438</v>
      </c>
      <c r="B24" s="337"/>
      <c r="C24" s="337"/>
      <c r="D24" s="337"/>
      <c r="E24" s="337"/>
      <c r="F24" s="337"/>
      <c r="G24" s="337"/>
    </row>
    <row r="25" spans="1:36" s="128" customFormat="1" ht="12" customHeight="1" x14ac:dyDescent="0.4">
      <c r="A25" s="337"/>
      <c r="B25" s="337"/>
      <c r="C25" s="337"/>
      <c r="D25" s="337"/>
      <c r="E25" s="337"/>
      <c r="F25" s="337"/>
      <c r="G25" s="337"/>
      <c r="AD25" s="128" t="s">
        <v>402</v>
      </c>
    </row>
    <row r="26" spans="1:36" s="128" customFormat="1" ht="12" customHeight="1" x14ac:dyDescent="0.4">
      <c r="A26" s="337"/>
      <c r="B26" s="337"/>
      <c r="C26" s="337"/>
      <c r="D26" s="337"/>
      <c r="E26" s="337"/>
      <c r="F26" s="337"/>
      <c r="G26" s="337"/>
    </row>
    <row r="27" spans="1:36" s="128" customFormat="1" ht="12" customHeight="1" x14ac:dyDescent="0.4">
      <c r="A27" s="337"/>
      <c r="B27" s="337"/>
      <c r="C27" s="337"/>
      <c r="D27" s="337"/>
      <c r="E27" s="337"/>
      <c r="F27" s="337"/>
      <c r="G27" s="337"/>
      <c r="AD27" s="337" t="s">
        <v>437</v>
      </c>
      <c r="AE27" s="337"/>
      <c r="AF27" s="337"/>
      <c r="AG27" s="337"/>
      <c r="AH27" s="337"/>
      <c r="AI27" s="337"/>
      <c r="AJ27" s="337"/>
    </row>
    <row r="28" spans="1:36" s="128" customFormat="1" ht="12" customHeight="1" x14ac:dyDescent="0.4">
      <c r="AD28" s="337"/>
      <c r="AE28" s="337"/>
      <c r="AF28" s="337"/>
      <c r="AG28" s="337"/>
      <c r="AH28" s="337"/>
      <c r="AI28" s="337"/>
      <c r="AJ28" s="337"/>
    </row>
    <row r="29" spans="1:36" s="128" customFormat="1" ht="12" customHeight="1" x14ac:dyDescent="0.4">
      <c r="A29" s="336" t="s">
        <v>435</v>
      </c>
      <c r="B29" s="336"/>
      <c r="C29" s="336"/>
      <c r="D29" s="336"/>
      <c r="E29" s="336"/>
      <c r="F29" s="336"/>
      <c r="G29" s="336"/>
    </row>
    <row r="30" spans="1:36" s="128" customFormat="1" ht="12" customHeight="1" x14ac:dyDescent="0.4">
      <c r="A30" s="336"/>
      <c r="B30" s="336"/>
      <c r="C30" s="336"/>
      <c r="D30" s="336"/>
      <c r="E30" s="336"/>
      <c r="F30" s="336"/>
      <c r="G30" s="336"/>
    </row>
    <row r="31" spans="1:36" s="128" customFormat="1" ht="12" customHeight="1" x14ac:dyDescent="0.4"/>
    <row r="32" spans="1:36" s="128" customFormat="1" ht="12" customHeight="1" x14ac:dyDescent="0.4"/>
    <row r="33" spans="1:36" s="128" customFormat="1" ht="12" customHeight="1" x14ac:dyDescent="0.4">
      <c r="A33" s="336" t="s">
        <v>404</v>
      </c>
      <c r="B33" s="336"/>
      <c r="C33" s="336"/>
      <c r="D33" s="336"/>
      <c r="E33" s="336"/>
      <c r="F33" s="336"/>
      <c r="G33" s="336"/>
      <c r="AD33" s="337" t="s">
        <v>430</v>
      </c>
      <c r="AE33" s="337"/>
      <c r="AF33" s="337"/>
      <c r="AG33" s="337"/>
      <c r="AH33" s="337"/>
      <c r="AI33" s="337"/>
      <c r="AJ33" s="337"/>
    </row>
    <row r="34" spans="1:36" s="128" customFormat="1" ht="12" customHeight="1" x14ac:dyDescent="0.4">
      <c r="A34" s="336"/>
      <c r="B34" s="336"/>
      <c r="C34" s="336"/>
      <c r="D34" s="336"/>
      <c r="E34" s="336"/>
      <c r="F34" s="336"/>
      <c r="G34" s="336"/>
      <c r="AD34" s="337"/>
      <c r="AE34" s="337"/>
      <c r="AF34" s="337"/>
      <c r="AG34" s="337"/>
      <c r="AH34" s="337"/>
      <c r="AI34" s="337"/>
      <c r="AJ34" s="337"/>
    </row>
    <row r="35" spans="1:36" s="128" customFormat="1" ht="12" customHeight="1" x14ac:dyDescent="0.4">
      <c r="A35" s="350" t="s">
        <v>407</v>
      </c>
      <c r="B35" s="350"/>
      <c r="C35" s="350"/>
      <c r="D35" s="350"/>
      <c r="E35" s="350"/>
      <c r="F35" s="350"/>
      <c r="AD35" s="337"/>
      <c r="AE35" s="337"/>
      <c r="AF35" s="337"/>
      <c r="AG35" s="337"/>
      <c r="AH35" s="337"/>
      <c r="AI35" s="337"/>
      <c r="AJ35" s="337"/>
    </row>
    <row r="36" spans="1:36" s="128" customFormat="1" ht="12" customHeight="1" x14ac:dyDescent="0.4">
      <c r="A36" s="351" t="s">
        <v>431</v>
      </c>
      <c r="B36" s="351"/>
      <c r="C36" s="351"/>
      <c r="D36" s="351"/>
      <c r="E36" s="351"/>
      <c r="F36" s="351"/>
      <c r="G36" s="351"/>
      <c r="AD36" s="337"/>
      <c r="AE36" s="337"/>
      <c r="AF36" s="337"/>
      <c r="AG36" s="337"/>
      <c r="AH36" s="337"/>
      <c r="AI36" s="337"/>
      <c r="AJ36" s="337"/>
    </row>
    <row r="37" spans="1:36" s="128" customFormat="1" ht="12" customHeight="1" x14ac:dyDescent="0.15">
      <c r="A37" s="351"/>
      <c r="B37" s="351"/>
      <c r="C37" s="351"/>
      <c r="D37" s="351"/>
      <c r="E37" s="351"/>
      <c r="F37" s="351"/>
      <c r="G37" s="351"/>
      <c r="AE37" s="137" t="s">
        <v>433</v>
      </c>
    </row>
    <row r="38" spans="1:36" s="128" customFormat="1" ht="12" customHeight="1" x14ac:dyDescent="0.4">
      <c r="A38" s="351"/>
      <c r="B38" s="351"/>
      <c r="C38" s="351"/>
      <c r="D38" s="351"/>
      <c r="E38" s="351"/>
      <c r="F38" s="351"/>
      <c r="G38" s="351"/>
      <c r="AE38" s="138" t="s">
        <v>436</v>
      </c>
    </row>
    <row r="39" spans="1:36" s="128" customFormat="1" ht="12" customHeight="1" x14ac:dyDescent="0.4">
      <c r="A39" s="351"/>
      <c r="B39" s="351"/>
      <c r="C39" s="351"/>
      <c r="D39" s="351"/>
      <c r="E39" s="351"/>
      <c r="F39" s="351"/>
      <c r="G39" s="351"/>
    </row>
    <row r="40" spans="1:36" s="128" customFormat="1" ht="12" customHeight="1" x14ac:dyDescent="0.4">
      <c r="A40" s="337" t="s">
        <v>432</v>
      </c>
      <c r="B40" s="337"/>
      <c r="C40" s="337"/>
      <c r="D40" s="337"/>
      <c r="E40" s="337"/>
      <c r="F40" s="337"/>
      <c r="G40" s="337"/>
      <c r="AD40" s="128" t="s">
        <v>405</v>
      </c>
    </row>
    <row r="41" spans="1:36" s="128" customFormat="1" ht="12" customHeight="1" x14ac:dyDescent="0.4">
      <c r="A41" s="337"/>
      <c r="B41" s="337"/>
      <c r="C41" s="337"/>
      <c r="D41" s="337"/>
      <c r="E41" s="337"/>
      <c r="F41" s="337"/>
      <c r="G41" s="337"/>
      <c r="AD41" s="128" t="s">
        <v>710</v>
      </c>
    </row>
    <row r="42" spans="1:36" s="128" customFormat="1" ht="12" customHeight="1" x14ac:dyDescent="0.4">
      <c r="A42" s="337"/>
      <c r="B42" s="337"/>
      <c r="C42" s="337"/>
      <c r="D42" s="337"/>
      <c r="E42" s="337"/>
      <c r="F42" s="337"/>
      <c r="G42" s="337"/>
    </row>
    <row r="43" spans="1:36" s="128" customFormat="1" ht="12" customHeight="1" x14ac:dyDescent="0.4">
      <c r="A43" s="337"/>
      <c r="B43" s="337"/>
      <c r="C43" s="337"/>
      <c r="D43" s="337"/>
      <c r="E43" s="337"/>
      <c r="F43" s="337"/>
      <c r="G43" s="337"/>
      <c r="AD43" s="128" t="s">
        <v>406</v>
      </c>
    </row>
    <row r="44" spans="1:36" s="128" customFormat="1" ht="12" customHeight="1" x14ac:dyDescent="0.4">
      <c r="AD44" s="128" t="s">
        <v>711</v>
      </c>
    </row>
    <row r="45" spans="1:36" s="128" customFormat="1" ht="12" customHeight="1" x14ac:dyDescent="0.4"/>
    <row r="46" spans="1:36" s="128" customFormat="1" ht="14.25" customHeight="1" x14ac:dyDescent="0.4">
      <c r="A46" s="145" t="s">
        <v>408</v>
      </c>
      <c r="J46" s="146" t="s">
        <v>424</v>
      </c>
    </row>
    <row r="47" spans="1:36" s="128" customFormat="1" ht="12" customHeight="1" x14ac:dyDescent="0.4">
      <c r="B47" s="131" t="s">
        <v>412</v>
      </c>
    </row>
    <row r="48" spans="1:36" s="128" customFormat="1" ht="12" customHeight="1" x14ac:dyDescent="0.4">
      <c r="C48" s="128" t="s">
        <v>440</v>
      </c>
      <c r="V48" s="343" t="s">
        <v>643</v>
      </c>
      <c r="W48" s="344"/>
      <c r="X48" s="344"/>
      <c r="Y48" s="344"/>
      <c r="Z48" s="344"/>
      <c r="AA48" s="344"/>
      <c r="AB48" s="344"/>
      <c r="AC48" s="344"/>
      <c r="AD48" s="344"/>
      <c r="AE48" s="344"/>
      <c r="AF48" s="344"/>
      <c r="AG48" s="344"/>
      <c r="AH48" s="344"/>
      <c r="AI48" s="344"/>
      <c r="AJ48" s="345"/>
    </row>
    <row r="49" spans="2:36" s="128" customFormat="1" ht="12" customHeight="1" x14ac:dyDescent="0.4">
      <c r="C49" s="128" t="s">
        <v>441</v>
      </c>
      <c r="V49" s="346"/>
      <c r="W49" s="347"/>
      <c r="X49" s="347"/>
      <c r="Y49" s="347"/>
      <c r="Z49" s="347"/>
      <c r="AA49" s="347"/>
      <c r="AB49" s="347"/>
      <c r="AC49" s="347"/>
      <c r="AD49" s="347"/>
      <c r="AE49" s="347"/>
      <c r="AF49" s="347"/>
      <c r="AG49" s="347"/>
      <c r="AH49" s="347"/>
      <c r="AI49" s="347"/>
      <c r="AJ49" s="348"/>
    </row>
    <row r="50" spans="2:36" s="128" customFormat="1" ht="12" customHeight="1" x14ac:dyDescent="0.4">
      <c r="C50" s="128" t="s">
        <v>409</v>
      </c>
    </row>
    <row r="51" spans="2:36" s="128" customFormat="1" ht="12" customHeight="1" x14ac:dyDescent="0.4"/>
    <row r="52" spans="2:36" s="128" customFormat="1" ht="12" customHeight="1" x14ac:dyDescent="0.4">
      <c r="B52" s="131" t="s">
        <v>413</v>
      </c>
    </row>
    <row r="53" spans="2:36" s="128" customFormat="1" ht="12" customHeight="1" x14ac:dyDescent="0.4">
      <c r="C53" s="128" t="s">
        <v>410</v>
      </c>
    </row>
    <row r="54" spans="2:36" s="128" customFormat="1" ht="12" customHeight="1" x14ac:dyDescent="0.4">
      <c r="C54" s="128" t="s">
        <v>411</v>
      </c>
    </row>
    <row r="55" spans="2:36" s="128" customFormat="1" ht="12" customHeight="1" x14ac:dyDescent="0.4">
      <c r="C55" s="128" t="s">
        <v>713</v>
      </c>
    </row>
    <row r="56" spans="2:36" s="128" customFormat="1" ht="12" customHeight="1" x14ac:dyDescent="0.4">
      <c r="C56" s="128" t="s">
        <v>714</v>
      </c>
    </row>
    <row r="57" spans="2:36" s="128" customFormat="1" ht="12" customHeight="1" x14ac:dyDescent="0.4"/>
    <row r="58" spans="2:36" s="128" customFormat="1" ht="12" customHeight="1" x14ac:dyDescent="0.4">
      <c r="B58" s="131" t="s">
        <v>414</v>
      </c>
    </row>
    <row r="59" spans="2:36" s="128" customFormat="1" ht="12" customHeight="1" x14ac:dyDescent="0.4">
      <c r="C59" s="349" t="s">
        <v>421</v>
      </c>
      <c r="D59" s="349"/>
      <c r="E59" s="349"/>
      <c r="F59" s="349"/>
      <c r="G59" s="133" t="s">
        <v>415</v>
      </c>
      <c r="H59" s="132"/>
      <c r="I59" s="132"/>
      <c r="J59" s="132"/>
      <c r="K59" s="132"/>
      <c r="L59" s="132"/>
      <c r="M59" s="132"/>
      <c r="N59" s="132"/>
      <c r="O59" s="132"/>
      <c r="P59" s="132"/>
      <c r="T59" s="139" t="s">
        <v>425</v>
      </c>
      <c r="U59" s="140"/>
      <c r="V59" s="140"/>
      <c r="W59" s="140"/>
      <c r="X59" s="140"/>
      <c r="Y59" s="140"/>
      <c r="Z59" s="140"/>
      <c r="AA59" s="140"/>
      <c r="AB59" s="140"/>
      <c r="AC59" s="140"/>
      <c r="AD59" s="140"/>
      <c r="AE59" s="140"/>
      <c r="AF59" s="140"/>
      <c r="AG59" s="140"/>
      <c r="AH59" s="140"/>
      <c r="AI59" s="140"/>
      <c r="AJ59" s="141"/>
    </row>
    <row r="60" spans="2:36" s="128" customFormat="1" ht="12" customHeight="1" x14ac:dyDescent="0.4">
      <c r="C60" s="349"/>
      <c r="D60" s="349"/>
      <c r="E60" s="349"/>
      <c r="F60" s="349"/>
      <c r="G60" s="133" t="s">
        <v>416</v>
      </c>
      <c r="H60" s="132"/>
      <c r="I60" s="132"/>
      <c r="J60" s="132"/>
      <c r="K60" s="132"/>
      <c r="L60" s="132"/>
      <c r="M60" s="132"/>
      <c r="N60" s="132"/>
      <c r="O60" s="132"/>
      <c r="P60" s="132"/>
      <c r="T60" s="142"/>
      <c r="U60" s="143" t="s">
        <v>426</v>
      </c>
      <c r="V60" s="143"/>
      <c r="W60" s="143"/>
      <c r="X60" s="143"/>
      <c r="Y60" s="143"/>
      <c r="Z60" s="143"/>
      <c r="AA60" s="143"/>
      <c r="AB60" s="143"/>
      <c r="AC60" s="143"/>
      <c r="AD60" s="143"/>
      <c r="AE60" s="143"/>
      <c r="AF60" s="143"/>
      <c r="AG60" s="143"/>
      <c r="AH60" s="143"/>
      <c r="AI60" s="143"/>
      <c r="AJ60" s="144"/>
    </row>
    <row r="61" spans="2:36" s="128" customFormat="1" ht="12" customHeight="1" x14ac:dyDescent="0.4">
      <c r="C61" s="349" t="s">
        <v>422</v>
      </c>
      <c r="D61" s="349"/>
      <c r="E61" s="349"/>
      <c r="F61" s="349"/>
      <c r="G61" s="133" t="s">
        <v>417</v>
      </c>
      <c r="H61" s="132"/>
      <c r="I61" s="132"/>
      <c r="J61" s="132"/>
      <c r="K61" s="132"/>
      <c r="L61" s="132"/>
      <c r="M61" s="132"/>
      <c r="N61" s="132"/>
      <c r="O61" s="132"/>
      <c r="P61" s="132"/>
    </row>
    <row r="62" spans="2:36" s="128" customFormat="1" ht="12" customHeight="1" x14ac:dyDescent="0.4">
      <c r="C62" s="349"/>
      <c r="D62" s="349"/>
      <c r="E62" s="349"/>
      <c r="F62" s="349"/>
      <c r="G62" s="133" t="s">
        <v>418</v>
      </c>
      <c r="H62" s="132"/>
      <c r="I62" s="132"/>
      <c r="J62" s="132"/>
      <c r="K62" s="132"/>
      <c r="L62" s="132"/>
      <c r="M62" s="132"/>
      <c r="N62" s="132"/>
      <c r="O62" s="132"/>
      <c r="P62" s="132"/>
    </row>
    <row r="63" spans="2:36" s="128" customFormat="1" ht="12" customHeight="1" x14ac:dyDescent="0.4">
      <c r="C63" s="349" t="s">
        <v>423</v>
      </c>
      <c r="D63" s="349"/>
      <c r="E63" s="349"/>
      <c r="F63" s="349"/>
      <c r="G63" s="133" t="s">
        <v>419</v>
      </c>
      <c r="H63" s="132"/>
      <c r="I63" s="132"/>
      <c r="J63" s="132"/>
      <c r="K63" s="132"/>
      <c r="L63" s="132"/>
      <c r="M63" s="132"/>
      <c r="N63" s="132"/>
      <c r="O63" s="132"/>
      <c r="P63" s="132"/>
    </row>
    <row r="64" spans="2:36" s="128" customFormat="1" ht="12" customHeight="1" x14ac:dyDescent="0.4">
      <c r="C64" s="349"/>
      <c r="D64" s="349"/>
      <c r="E64" s="349"/>
      <c r="F64" s="349"/>
      <c r="G64" s="133" t="s">
        <v>420</v>
      </c>
      <c r="H64" s="132"/>
      <c r="I64" s="132"/>
      <c r="J64" s="132"/>
      <c r="K64" s="132"/>
      <c r="L64" s="132"/>
      <c r="M64" s="132"/>
      <c r="N64" s="132"/>
      <c r="O64" s="132"/>
      <c r="P64" s="132"/>
    </row>
    <row r="65" spans="2:35" s="128" customFormat="1" ht="12" customHeight="1" x14ac:dyDescent="0.4"/>
    <row r="66" spans="2:35" s="128" customFormat="1" ht="12" customHeight="1" x14ac:dyDescent="0.4">
      <c r="B66" s="131" t="s">
        <v>439</v>
      </c>
    </row>
    <row r="67" spans="2:35" s="128" customFormat="1" ht="12" customHeight="1" x14ac:dyDescent="0.4">
      <c r="C67" s="128" t="s">
        <v>429</v>
      </c>
      <c r="W67" s="139"/>
      <c r="X67" s="339" t="s">
        <v>751</v>
      </c>
      <c r="Y67" s="339"/>
      <c r="Z67" s="339"/>
      <c r="AA67" s="339"/>
      <c r="AB67" s="339"/>
      <c r="AC67" s="339"/>
      <c r="AD67" s="339"/>
      <c r="AE67" s="339"/>
      <c r="AF67" s="339"/>
      <c r="AG67" s="339"/>
      <c r="AH67" s="339"/>
      <c r="AI67" s="340"/>
    </row>
    <row r="68" spans="2:35" s="128" customFormat="1" ht="12" customHeight="1" x14ac:dyDescent="0.4">
      <c r="W68" s="142"/>
      <c r="X68" s="341"/>
      <c r="Y68" s="341"/>
      <c r="Z68" s="341"/>
      <c r="AA68" s="341"/>
      <c r="AB68" s="341"/>
      <c r="AC68" s="341"/>
      <c r="AD68" s="341"/>
      <c r="AE68" s="341"/>
      <c r="AF68" s="341"/>
      <c r="AG68" s="341"/>
      <c r="AH68" s="341"/>
      <c r="AI68" s="342"/>
    </row>
    <row r="69" spans="2:35" s="128" customFormat="1" ht="12" customHeight="1" x14ac:dyDescent="0.4"/>
    <row r="70" spans="2:35" s="128" customFormat="1" ht="12" customHeight="1" x14ac:dyDescent="0.4"/>
    <row r="71" spans="2:35" s="128" customFormat="1" ht="12" customHeight="1" x14ac:dyDescent="0.4"/>
    <row r="72" spans="2:35" s="128" customFormat="1" ht="12" customHeight="1" x14ac:dyDescent="0.4"/>
    <row r="73" spans="2:35" s="128" customFormat="1" ht="12" customHeight="1" x14ac:dyDescent="0.4"/>
    <row r="74" spans="2:35" s="128" customFormat="1" ht="12" customHeight="1" x14ac:dyDescent="0.4"/>
    <row r="75" spans="2:35" s="128" customFormat="1" ht="12" customHeight="1" x14ac:dyDescent="0.4"/>
    <row r="76" spans="2:35" s="128" customFormat="1" ht="12" customHeight="1" x14ac:dyDescent="0.4"/>
    <row r="77" spans="2:35" s="128" customFormat="1" ht="12" customHeight="1" x14ac:dyDescent="0.4"/>
    <row r="78" spans="2:35" s="128" customFormat="1" ht="12" customHeight="1" x14ac:dyDescent="0.4"/>
    <row r="79" spans="2:35" s="128" customFormat="1" ht="12" customHeight="1" x14ac:dyDescent="0.4"/>
    <row r="80" spans="2:35" s="128" customFormat="1" ht="12" customHeight="1" x14ac:dyDescent="0.4"/>
    <row r="81" s="128" customFormat="1" ht="12" customHeight="1" x14ac:dyDescent="0.4"/>
    <row r="82" s="128" customFormat="1" ht="12" customHeight="1" x14ac:dyDescent="0.4"/>
    <row r="83" s="128" customFormat="1" ht="12" customHeight="1" x14ac:dyDescent="0.4"/>
    <row r="84" s="128" customFormat="1" ht="12" customHeight="1" x14ac:dyDescent="0.4"/>
    <row r="85" s="128" customFormat="1" ht="12" customHeight="1" x14ac:dyDescent="0.4"/>
    <row r="86" s="128" customFormat="1" ht="12" customHeight="1" x14ac:dyDescent="0.4"/>
    <row r="87" s="128" customFormat="1" ht="12" customHeight="1" x14ac:dyDescent="0.4"/>
    <row r="88" s="128" customFormat="1" ht="12" customHeight="1" x14ac:dyDescent="0.4"/>
    <row r="89" s="128" customFormat="1" ht="12" customHeight="1" x14ac:dyDescent="0.4"/>
    <row r="90" s="128" customFormat="1" ht="12" customHeight="1" x14ac:dyDescent="0.4"/>
    <row r="91" s="128" customFormat="1" ht="12" customHeight="1" x14ac:dyDescent="0.4"/>
    <row r="92" s="128" customFormat="1" ht="12" customHeight="1" x14ac:dyDescent="0.4"/>
    <row r="93" s="128" customFormat="1" ht="12" customHeight="1" x14ac:dyDescent="0.4"/>
    <row r="94" s="128" customFormat="1" ht="12" customHeight="1" x14ac:dyDescent="0.4"/>
    <row r="95" s="128" customFormat="1" ht="12" customHeight="1" x14ac:dyDescent="0.4"/>
    <row r="96" s="128" customFormat="1" ht="12" customHeight="1" x14ac:dyDescent="0.4"/>
    <row r="97" s="128" customFormat="1" ht="12" customHeight="1" x14ac:dyDescent="0.4"/>
    <row r="98" s="128" customFormat="1" ht="12" customHeight="1" x14ac:dyDescent="0.4"/>
    <row r="99" s="128" customFormat="1" ht="12" customHeight="1" x14ac:dyDescent="0.4"/>
    <row r="100" s="128" customFormat="1" ht="12" customHeight="1" x14ac:dyDescent="0.4"/>
    <row r="101" s="128" customFormat="1" ht="12" customHeight="1" x14ac:dyDescent="0.4"/>
    <row r="102" s="128" customFormat="1" ht="12" customHeight="1" x14ac:dyDescent="0.4"/>
    <row r="103" s="128" customFormat="1" ht="12" customHeight="1" x14ac:dyDescent="0.4"/>
    <row r="104" s="128" customFormat="1" ht="12" customHeight="1" x14ac:dyDescent="0.4"/>
    <row r="105" s="128" customFormat="1" ht="12" customHeight="1" x14ac:dyDescent="0.4"/>
    <row r="106" s="128" customFormat="1" ht="12" customHeight="1" x14ac:dyDescent="0.4"/>
    <row r="107" s="128" customFormat="1" ht="12" customHeight="1" x14ac:dyDescent="0.4"/>
    <row r="108" s="128" customFormat="1" ht="12" customHeight="1" x14ac:dyDescent="0.4"/>
    <row r="109" s="128" customFormat="1" ht="12" customHeight="1" x14ac:dyDescent="0.4"/>
    <row r="110" s="128" customFormat="1" ht="12" customHeight="1" x14ac:dyDescent="0.4"/>
    <row r="111" s="128" customFormat="1" ht="12" customHeight="1" x14ac:dyDescent="0.4"/>
    <row r="112" s="128" customFormat="1" ht="12" customHeight="1" x14ac:dyDescent="0.4"/>
    <row r="113" s="128" customFormat="1" ht="12" customHeight="1" x14ac:dyDescent="0.4"/>
    <row r="114" s="128" customFormat="1" ht="12" customHeight="1" x14ac:dyDescent="0.4"/>
    <row r="115" s="128" customFormat="1" ht="12" customHeight="1" x14ac:dyDescent="0.4"/>
    <row r="116" s="128" customFormat="1" ht="12" customHeight="1" x14ac:dyDescent="0.4"/>
    <row r="117" s="128" customFormat="1" ht="12" customHeight="1" x14ac:dyDescent="0.4"/>
    <row r="118" s="128" customFormat="1" ht="12" customHeight="1" x14ac:dyDescent="0.4"/>
    <row r="119" s="128" customFormat="1" ht="12" customHeight="1" x14ac:dyDescent="0.4"/>
    <row r="120" s="128" customFormat="1" ht="12" customHeight="1" x14ac:dyDescent="0.4"/>
    <row r="121" s="128" customFormat="1" ht="12" customHeight="1" x14ac:dyDescent="0.4"/>
    <row r="122" s="128" customFormat="1" ht="12" customHeight="1" x14ac:dyDescent="0.4"/>
    <row r="123" s="128" customFormat="1" ht="12" customHeight="1" x14ac:dyDescent="0.4"/>
    <row r="124" s="128" customFormat="1" ht="12" customHeight="1" x14ac:dyDescent="0.4"/>
    <row r="125" s="128" customFormat="1" ht="12" customHeight="1" x14ac:dyDescent="0.4"/>
    <row r="126" s="128" customFormat="1" ht="12" customHeight="1" x14ac:dyDescent="0.4"/>
    <row r="127" s="128" customFormat="1" ht="12" customHeight="1" x14ac:dyDescent="0.4"/>
    <row r="128" s="128" customFormat="1" ht="12" customHeight="1" x14ac:dyDescent="0.4"/>
    <row r="129" s="128" customFormat="1" ht="12" customHeight="1" x14ac:dyDescent="0.4"/>
    <row r="130" s="128" customFormat="1" ht="12" customHeight="1" x14ac:dyDescent="0.4"/>
    <row r="131" s="128" customFormat="1" ht="12" customHeight="1" x14ac:dyDescent="0.4"/>
    <row r="132" s="128" customFormat="1" ht="12" customHeight="1" x14ac:dyDescent="0.4"/>
    <row r="133" s="128" customFormat="1" ht="12" customHeight="1" x14ac:dyDescent="0.4"/>
    <row r="134" s="128" customFormat="1" ht="12" customHeight="1" x14ac:dyDescent="0.4"/>
    <row r="135" s="128" customFormat="1" ht="12" customHeight="1" x14ac:dyDescent="0.4"/>
    <row r="136" s="128" customFormat="1" ht="12" customHeight="1" x14ac:dyDescent="0.4"/>
    <row r="137" s="128" customFormat="1" ht="12" customHeight="1" x14ac:dyDescent="0.4"/>
    <row r="138" s="128" customFormat="1" ht="12" customHeight="1" x14ac:dyDescent="0.4"/>
    <row r="139" s="128" customFormat="1" ht="12" customHeight="1" x14ac:dyDescent="0.4"/>
    <row r="140" s="128" customFormat="1" ht="12" customHeight="1" x14ac:dyDescent="0.4"/>
    <row r="141" s="128" customFormat="1" ht="12" customHeight="1" x14ac:dyDescent="0.4"/>
    <row r="142" s="128" customFormat="1" ht="12" customHeight="1" x14ac:dyDescent="0.4"/>
    <row r="143" s="128" customFormat="1" ht="12" customHeight="1" x14ac:dyDescent="0.4"/>
    <row r="144" s="128" customFormat="1" ht="12" customHeight="1" x14ac:dyDescent="0.4"/>
    <row r="145" s="128" customFormat="1" ht="12" customHeight="1" x14ac:dyDescent="0.4"/>
    <row r="146" s="126" customFormat="1" ht="12" customHeight="1" x14ac:dyDescent="0.4"/>
    <row r="147" s="126" customFormat="1" ht="12" customHeight="1" x14ac:dyDescent="0.4"/>
    <row r="148" s="126" customFormat="1" ht="12" customHeight="1" x14ac:dyDescent="0.4"/>
    <row r="149" s="126" customFormat="1" ht="12" customHeight="1" x14ac:dyDescent="0.4"/>
    <row r="150" s="126" customFormat="1" ht="12" customHeight="1" x14ac:dyDescent="0.4"/>
    <row r="151" s="126" customFormat="1" ht="12" customHeight="1" x14ac:dyDescent="0.4"/>
  </sheetData>
  <sheetProtection algorithmName="SHA-512" hashValue="pwy3uTk+gWnQ/cyOBvzBwDP96SWDf50lMCL+tzYdSILKHcvE775rjcagiXNK/qOnrQteMwgqeOdUHLKzLHA8RA==" saltValue="V3p6IuyKfE/MDCsmFXbaNg==" spinCount="100000" sheet="1" objects="1" scenarios="1"/>
  <mergeCells count="20">
    <mergeCell ref="X67:AI68"/>
    <mergeCell ref="A24:G27"/>
    <mergeCell ref="V48:AJ49"/>
    <mergeCell ref="C59:F60"/>
    <mergeCell ref="C61:F62"/>
    <mergeCell ref="C63:F64"/>
    <mergeCell ref="A29:G30"/>
    <mergeCell ref="AD33:AJ36"/>
    <mergeCell ref="A33:G34"/>
    <mergeCell ref="A35:F35"/>
    <mergeCell ref="A36:G39"/>
    <mergeCell ref="A40:G43"/>
    <mergeCell ref="A1:AI1"/>
    <mergeCell ref="AD20:AJ23"/>
    <mergeCell ref="AD27:AJ28"/>
    <mergeCell ref="A18:G19"/>
    <mergeCell ref="A11:G12"/>
    <mergeCell ref="AD14:AJ17"/>
    <mergeCell ref="AD12:AJ13"/>
    <mergeCell ref="H2:AI2"/>
  </mergeCells>
  <phoneticPr fontId="1"/>
  <pageMargins left="0.59055118110236215" right="0.59055118110236215" top="0.47" bottom="0.37" header="0" footer="0"/>
  <pageSetup paperSize="9" scale="94"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25EA1B-4628-4977-A8B5-2C16F0E324E7}">
  <sheetPr codeName="Sheet8">
    <tabColor theme="7" tint="0.59999389629810485"/>
    <pageSetUpPr fitToPage="1"/>
  </sheetPr>
  <dimension ref="A1:AX192"/>
  <sheetViews>
    <sheetView showGridLines="0" showWhiteSpace="0" view="pageBreakPreview" zoomScale="55" zoomScaleNormal="60" zoomScaleSheetLayoutView="55" zoomScalePageLayoutView="40" workbookViewId="0">
      <selection sqref="A1:P1"/>
    </sheetView>
  </sheetViews>
  <sheetFormatPr defaultColWidth="9" defaultRowHeight="17.25" x14ac:dyDescent="0.2"/>
  <cols>
    <col min="1" max="1" width="5.625" style="199" customWidth="1"/>
    <col min="2" max="2" width="4.625" style="211" customWidth="1"/>
    <col min="3" max="3" width="28.625" style="199" customWidth="1"/>
    <col min="4" max="4" width="4.625" style="211" customWidth="1"/>
    <col min="5" max="5" width="28.625" style="199" customWidth="1"/>
    <col min="6" max="6" width="4.625" style="199" customWidth="1"/>
    <col min="7" max="7" width="4.625" style="211" customWidth="1"/>
    <col min="8" max="8" width="28.625" style="199" customWidth="1"/>
    <col min="9" max="9" width="4.625" style="211" customWidth="1"/>
    <col min="10" max="10" width="28.625" style="199" customWidth="1"/>
    <col min="11" max="11" width="4.625" style="199" customWidth="1"/>
    <col min="12" max="12" width="4.625" style="211" customWidth="1"/>
    <col min="13" max="13" width="13.625" style="199" customWidth="1"/>
    <col min="14" max="14" width="2.625" style="199" customWidth="1"/>
    <col min="15" max="15" width="13.625" style="199" customWidth="1"/>
    <col min="16" max="16" width="4.625" style="199" customWidth="1"/>
    <col min="17" max="17" width="16.625" style="199" customWidth="1"/>
    <col min="18" max="18" width="5.625" style="199" customWidth="1"/>
    <col min="19" max="19" width="4.625" style="211" customWidth="1"/>
    <col min="20" max="20" width="28.625" style="199" customWidth="1"/>
    <col min="21" max="21" width="4.625" style="211" customWidth="1"/>
    <col min="22" max="22" width="28.625" style="199" customWidth="1"/>
    <col min="23" max="23" width="4.625" style="199" customWidth="1"/>
    <col min="24" max="24" width="4.625" style="211" customWidth="1"/>
    <col min="25" max="25" width="28.625" style="199" customWidth="1"/>
    <col min="26" max="26" width="4.625" style="211" customWidth="1"/>
    <col min="27" max="27" width="28.625" style="199" customWidth="1"/>
    <col min="28" max="28" width="4.625" style="199" customWidth="1"/>
    <col min="29" max="29" width="4.625" style="211" customWidth="1"/>
    <col min="30" max="30" width="13.625" style="199" customWidth="1"/>
    <col min="31" max="31" width="2.625" style="225" customWidth="1"/>
    <col min="32" max="32" width="13.625" style="199" customWidth="1"/>
    <col min="33" max="33" width="4.625" style="199" customWidth="1"/>
    <col min="34" max="34" width="16.625" style="199" customWidth="1"/>
    <col min="35" max="35" width="5.625" style="199" customWidth="1"/>
    <col min="36" max="36" width="4.625" style="211" customWidth="1"/>
    <col min="37" max="37" width="28.625" style="199" customWidth="1"/>
    <col min="38" max="38" width="4.625" style="211" customWidth="1"/>
    <col min="39" max="39" width="28.625" style="199" customWidth="1"/>
    <col min="40" max="40" width="4.625" style="199" customWidth="1"/>
    <col min="41" max="41" width="4.625" style="211" customWidth="1"/>
    <col min="42" max="42" width="28.625" style="199" customWidth="1"/>
    <col min="43" max="43" width="4.625" style="211" customWidth="1"/>
    <col min="44" max="44" width="28.625" style="199" customWidth="1"/>
    <col min="45" max="45" width="4.625" style="199" customWidth="1"/>
    <col min="46" max="46" width="4.625" style="211" customWidth="1"/>
    <col min="47" max="47" width="13.625" style="199" customWidth="1"/>
    <col min="48" max="48" width="2.625" style="199" customWidth="1"/>
    <col min="49" max="49" width="13.625" style="199" customWidth="1"/>
    <col min="50" max="50" width="4.625" style="199" customWidth="1"/>
    <col min="51" max="16384" width="9" style="199"/>
  </cols>
  <sheetData>
    <row r="1" spans="1:50" ht="50.25" customHeight="1" thickBot="1" x14ac:dyDescent="0.25">
      <c r="A1" s="407" t="s">
        <v>745</v>
      </c>
      <c r="B1" s="408"/>
      <c r="C1" s="408"/>
      <c r="D1" s="408"/>
      <c r="E1" s="408"/>
      <c r="F1" s="408"/>
      <c r="G1" s="408"/>
      <c r="H1" s="408"/>
      <c r="I1" s="408"/>
      <c r="J1" s="408"/>
      <c r="K1" s="408"/>
      <c r="L1" s="408"/>
      <c r="M1" s="408"/>
      <c r="N1" s="408"/>
      <c r="O1" s="408"/>
      <c r="P1" s="408"/>
    </row>
    <row r="2" spans="1:50" s="286" customFormat="1" ht="30" customHeight="1" x14ac:dyDescent="0.4">
      <c r="A2" s="275"/>
      <c r="B2" s="276"/>
      <c r="C2" s="353" t="s">
        <v>442</v>
      </c>
      <c r="D2" s="353"/>
      <c r="E2" s="353"/>
      <c r="F2" s="277"/>
      <c r="G2" s="278"/>
      <c r="H2" s="354" t="s">
        <v>443</v>
      </c>
      <c r="I2" s="354"/>
      <c r="J2" s="354"/>
      <c r="K2" s="279"/>
      <c r="L2" s="280"/>
      <c r="M2" s="362" t="s">
        <v>444</v>
      </c>
      <c r="N2" s="362"/>
      <c r="O2" s="362"/>
      <c r="P2" s="281"/>
      <c r="Q2" s="282"/>
      <c r="R2" s="275"/>
      <c r="S2" s="276"/>
      <c r="T2" s="353" t="s">
        <v>442</v>
      </c>
      <c r="U2" s="353"/>
      <c r="V2" s="353"/>
      <c r="W2" s="277"/>
      <c r="X2" s="278"/>
      <c r="Y2" s="354" t="s">
        <v>443</v>
      </c>
      <c r="Z2" s="354"/>
      <c r="AA2" s="354"/>
      <c r="AB2" s="279"/>
      <c r="AC2" s="283"/>
      <c r="AD2" s="355" t="s">
        <v>444</v>
      </c>
      <c r="AE2" s="355"/>
      <c r="AF2" s="355"/>
      <c r="AG2" s="284"/>
      <c r="AH2" s="282"/>
      <c r="AI2" s="285"/>
      <c r="AJ2" s="353" t="s">
        <v>442</v>
      </c>
      <c r="AK2" s="353"/>
      <c r="AL2" s="353"/>
      <c r="AM2" s="353"/>
      <c r="AN2" s="277"/>
      <c r="AO2" s="278"/>
      <c r="AP2" s="354" t="s">
        <v>443</v>
      </c>
      <c r="AQ2" s="354"/>
      <c r="AR2" s="354"/>
      <c r="AS2" s="279"/>
      <c r="AT2" s="283"/>
      <c r="AU2" s="355" t="s">
        <v>444</v>
      </c>
      <c r="AV2" s="355"/>
      <c r="AW2" s="355"/>
      <c r="AX2" s="284"/>
    </row>
    <row r="3" spans="1:50" s="147" customFormat="1" ht="9.75" customHeight="1" x14ac:dyDescent="0.4">
      <c r="A3" s="356" t="s">
        <v>445</v>
      </c>
      <c r="B3" s="148"/>
      <c r="C3" s="149"/>
      <c r="D3" s="150"/>
      <c r="E3" s="149"/>
      <c r="F3" s="151"/>
      <c r="G3" s="152"/>
      <c r="H3" s="153"/>
      <c r="I3" s="150"/>
      <c r="J3" s="153"/>
      <c r="K3" s="149"/>
      <c r="L3" s="154"/>
      <c r="P3" s="155"/>
      <c r="R3" s="356" t="s">
        <v>446</v>
      </c>
      <c r="S3" s="156"/>
      <c r="T3" s="157"/>
      <c r="U3" s="158"/>
      <c r="V3" s="157"/>
      <c r="X3" s="159"/>
      <c r="Y3" s="153"/>
      <c r="Z3" s="150"/>
      <c r="AA3" s="153"/>
      <c r="AB3" s="160"/>
      <c r="AC3" s="161"/>
      <c r="AD3" s="157"/>
      <c r="AE3" s="162"/>
      <c r="AF3" s="157"/>
      <c r="AG3" s="155"/>
      <c r="AI3" s="356" t="s">
        <v>447</v>
      </c>
      <c r="AJ3" s="152"/>
      <c r="AK3" s="153"/>
      <c r="AL3" s="150"/>
      <c r="AM3" s="153"/>
      <c r="AN3" s="149"/>
      <c r="AO3" s="159"/>
      <c r="AP3" s="153"/>
      <c r="AQ3" s="150"/>
      <c r="AR3" s="153"/>
      <c r="AS3" s="160"/>
      <c r="AT3" s="161"/>
      <c r="AU3" s="157"/>
      <c r="AV3" s="157"/>
      <c r="AW3" s="157"/>
      <c r="AX3" s="155"/>
    </row>
    <row r="4" spans="1:50" s="147" customFormat="1" ht="20.100000000000001" customHeight="1" x14ac:dyDescent="0.4">
      <c r="A4" s="357"/>
      <c r="B4" s="163"/>
      <c r="C4" s="149"/>
      <c r="D4" s="164"/>
      <c r="E4" s="149"/>
      <c r="F4" s="151"/>
      <c r="G4" s="152"/>
      <c r="H4" s="149"/>
      <c r="I4" s="164"/>
      <c r="J4" s="149"/>
      <c r="K4" s="149"/>
      <c r="L4" s="165"/>
      <c r="M4" s="361"/>
      <c r="N4" s="361"/>
      <c r="O4" s="361"/>
      <c r="P4" s="155"/>
      <c r="R4" s="357"/>
      <c r="S4" s="166"/>
      <c r="T4" s="167"/>
      <c r="U4" s="166"/>
      <c r="V4" s="167"/>
      <c r="X4" s="163"/>
      <c r="Y4" s="149"/>
      <c r="Z4" s="164"/>
      <c r="AA4" s="149"/>
      <c r="AB4" s="151"/>
      <c r="AC4" s="154"/>
      <c r="AD4" s="352" t="s">
        <v>701</v>
      </c>
      <c r="AE4" s="352"/>
      <c r="AF4" s="352"/>
      <c r="AG4" s="155"/>
      <c r="AI4" s="359"/>
      <c r="AJ4" s="163"/>
      <c r="AK4" s="149"/>
      <c r="AL4" s="164"/>
      <c r="AM4" s="149"/>
      <c r="AN4" s="149"/>
      <c r="AO4" s="148"/>
      <c r="AP4" s="361"/>
      <c r="AQ4" s="361"/>
      <c r="AR4" s="361"/>
      <c r="AS4" s="151"/>
      <c r="AT4" s="154"/>
      <c r="AU4" s="352" t="s">
        <v>701</v>
      </c>
      <c r="AV4" s="352"/>
      <c r="AW4" s="352"/>
      <c r="AX4" s="155"/>
    </row>
    <row r="5" spans="1:50" s="147" customFormat="1" ht="20.100000000000001" customHeight="1" x14ac:dyDescent="0.4">
      <c r="A5" s="357"/>
      <c r="B5" s="148"/>
      <c r="C5" s="168"/>
      <c r="D5" s="169"/>
      <c r="E5" s="168"/>
      <c r="F5" s="151"/>
      <c r="G5" s="152"/>
      <c r="H5" s="168"/>
      <c r="I5" s="169"/>
      <c r="J5" s="168"/>
      <c r="K5" s="149"/>
      <c r="L5" s="154"/>
      <c r="M5" s="361"/>
      <c r="N5" s="361"/>
      <c r="O5" s="361"/>
      <c r="P5" s="155"/>
      <c r="R5" s="357"/>
      <c r="S5" s="166"/>
      <c r="T5" s="149"/>
      <c r="U5" s="152"/>
      <c r="V5" s="149"/>
      <c r="X5" s="148"/>
      <c r="Y5" s="168"/>
      <c r="Z5" s="169"/>
      <c r="AA5" s="168"/>
      <c r="AB5" s="151"/>
      <c r="AC5" s="154"/>
      <c r="AD5" s="368"/>
      <c r="AE5" s="368"/>
      <c r="AF5" s="368"/>
      <c r="AG5" s="155"/>
      <c r="AI5" s="359"/>
      <c r="AJ5" s="148"/>
      <c r="AK5" s="168"/>
      <c r="AL5" s="169"/>
      <c r="AM5" s="168"/>
      <c r="AN5" s="149"/>
      <c r="AO5" s="148"/>
      <c r="AP5" s="361"/>
      <c r="AQ5" s="361"/>
      <c r="AR5" s="361"/>
      <c r="AS5" s="151"/>
      <c r="AT5" s="154"/>
      <c r="AU5" s="368"/>
      <c r="AV5" s="368"/>
      <c r="AW5" s="368"/>
      <c r="AX5" s="155"/>
    </row>
    <row r="6" spans="1:50" s="147" customFormat="1" ht="20.100000000000001" customHeight="1" x14ac:dyDescent="0.4">
      <c r="A6" s="357"/>
      <c r="B6" s="170"/>
      <c r="C6" s="265" t="s">
        <v>17</v>
      </c>
      <c r="D6" s="164"/>
      <c r="E6" s="265" t="s">
        <v>32</v>
      </c>
      <c r="F6" s="151"/>
      <c r="G6" s="164"/>
      <c r="H6" s="266" t="s">
        <v>28</v>
      </c>
      <c r="I6" s="164"/>
      <c r="J6" s="266" t="s">
        <v>35</v>
      </c>
      <c r="K6" s="149"/>
      <c r="L6" s="170"/>
      <c r="M6" s="352"/>
      <c r="N6" s="352"/>
      <c r="O6" s="352"/>
      <c r="P6" s="155"/>
      <c r="R6" s="357"/>
      <c r="S6" s="171"/>
      <c r="T6" s="172"/>
      <c r="U6" s="171"/>
      <c r="V6" s="172"/>
      <c r="X6" s="170"/>
      <c r="Z6" s="166"/>
      <c r="AB6" s="151"/>
      <c r="AC6" s="154"/>
      <c r="AE6" s="173"/>
      <c r="AG6" s="155"/>
      <c r="AI6" s="359"/>
      <c r="AJ6" s="163"/>
      <c r="AK6" s="265" t="s">
        <v>26</v>
      </c>
      <c r="AL6" s="152"/>
      <c r="AM6" s="149"/>
      <c r="AN6" s="149"/>
      <c r="AO6" s="148"/>
      <c r="AP6" s="266" t="s">
        <v>21</v>
      </c>
      <c r="AQ6" s="152"/>
      <c r="AR6" s="266" t="s">
        <v>21</v>
      </c>
      <c r="AS6" s="151"/>
      <c r="AT6" s="154"/>
      <c r="AX6" s="155"/>
    </row>
    <row r="7" spans="1:50" s="147" customFormat="1" ht="20.100000000000001" customHeight="1" x14ac:dyDescent="0.4">
      <c r="A7" s="357"/>
      <c r="B7" s="170"/>
      <c r="C7" s="174" t="s">
        <v>448</v>
      </c>
      <c r="D7" s="169"/>
      <c r="E7" s="164" t="s">
        <v>449</v>
      </c>
      <c r="F7" s="151"/>
      <c r="G7" s="152"/>
      <c r="H7" s="174" t="s">
        <v>450</v>
      </c>
      <c r="I7" s="169"/>
      <c r="J7" s="164" t="s">
        <v>451</v>
      </c>
      <c r="K7" s="149"/>
      <c r="L7" s="170"/>
      <c r="M7" s="361"/>
      <c r="N7" s="361"/>
      <c r="O7" s="361"/>
      <c r="P7" s="155"/>
      <c r="R7" s="357"/>
      <c r="S7" s="171"/>
      <c r="T7" s="167"/>
      <c r="U7" s="166"/>
      <c r="V7" s="167"/>
      <c r="X7" s="170"/>
      <c r="Y7" s="175"/>
      <c r="Z7" s="166"/>
      <c r="AA7" s="175"/>
      <c r="AB7" s="151"/>
      <c r="AC7" s="154"/>
      <c r="AE7" s="173"/>
      <c r="AG7" s="155"/>
      <c r="AI7" s="359"/>
      <c r="AJ7" s="148"/>
      <c r="AK7" s="168" t="s">
        <v>452</v>
      </c>
      <c r="AL7" s="152"/>
      <c r="AM7" s="149"/>
      <c r="AN7" s="149"/>
      <c r="AO7" s="148"/>
      <c r="AP7" s="168" t="s">
        <v>453</v>
      </c>
      <c r="AQ7" s="152"/>
      <c r="AR7" s="168" t="s">
        <v>454</v>
      </c>
      <c r="AS7" s="151"/>
      <c r="AT7" s="154"/>
      <c r="AX7" s="155"/>
    </row>
    <row r="8" spans="1:50" s="147" customFormat="1" ht="20.100000000000001" customHeight="1" x14ac:dyDescent="0.4">
      <c r="A8" s="357"/>
      <c r="B8" s="152"/>
      <c r="C8" s="361"/>
      <c r="D8" s="361"/>
      <c r="E8" s="361"/>
      <c r="F8" s="151"/>
      <c r="G8" s="164"/>
      <c r="H8" s="149"/>
      <c r="I8" s="152"/>
      <c r="J8" s="149"/>
      <c r="K8" s="149"/>
      <c r="L8" s="170"/>
      <c r="M8" s="363"/>
      <c r="N8" s="363"/>
      <c r="O8" s="363"/>
      <c r="P8" s="155"/>
      <c r="R8" s="357"/>
      <c r="S8" s="152"/>
      <c r="T8" s="149"/>
      <c r="U8" s="152"/>
      <c r="V8" s="149"/>
      <c r="W8" s="149"/>
      <c r="X8" s="148"/>
      <c r="Y8" s="149"/>
      <c r="Z8" s="149"/>
      <c r="AA8" s="149"/>
      <c r="AB8" s="151"/>
      <c r="AC8" s="154"/>
      <c r="AE8" s="173"/>
      <c r="AG8" s="155"/>
      <c r="AI8" s="359"/>
      <c r="AJ8" s="152"/>
      <c r="AK8" s="149"/>
      <c r="AL8" s="152"/>
      <c r="AM8" s="149"/>
      <c r="AN8" s="149"/>
      <c r="AO8" s="148"/>
      <c r="AP8" s="149"/>
      <c r="AQ8" s="152"/>
      <c r="AR8" s="149"/>
      <c r="AS8" s="151"/>
      <c r="AT8" s="154"/>
      <c r="AX8" s="155"/>
    </row>
    <row r="9" spans="1:50" s="147" customFormat="1" ht="20.100000000000001" customHeight="1" x14ac:dyDescent="0.4">
      <c r="A9" s="357"/>
      <c r="B9" s="152"/>
      <c r="C9" s="361"/>
      <c r="D9" s="361"/>
      <c r="E9" s="361"/>
      <c r="F9" s="151"/>
      <c r="G9" s="152"/>
      <c r="H9" s="168"/>
      <c r="I9" s="152"/>
      <c r="J9" s="149"/>
      <c r="K9" s="149"/>
      <c r="L9" s="170"/>
      <c r="M9" s="364"/>
      <c r="N9" s="364"/>
      <c r="O9" s="364"/>
      <c r="P9" s="155"/>
      <c r="R9" s="357"/>
      <c r="S9" s="152"/>
      <c r="T9" s="149"/>
      <c r="U9" s="152"/>
      <c r="V9" s="149"/>
      <c r="W9" s="149"/>
      <c r="X9" s="148"/>
      <c r="Y9" s="149"/>
      <c r="Z9" s="149"/>
      <c r="AA9" s="149"/>
      <c r="AB9" s="151"/>
      <c r="AC9" s="154"/>
      <c r="AE9" s="173"/>
      <c r="AG9" s="155"/>
      <c r="AI9" s="359"/>
      <c r="AJ9" s="152"/>
      <c r="AK9" s="149"/>
      <c r="AL9" s="152"/>
      <c r="AM9" s="164"/>
      <c r="AN9" s="149"/>
      <c r="AO9" s="163"/>
      <c r="AP9" s="168"/>
      <c r="AQ9" s="152"/>
      <c r="AR9" s="168"/>
      <c r="AS9" s="151"/>
      <c r="AT9" s="154"/>
      <c r="AX9" s="155"/>
    </row>
    <row r="10" spans="1:50" s="147" customFormat="1" ht="20.100000000000001" customHeight="1" x14ac:dyDescent="0.4">
      <c r="A10" s="357"/>
      <c r="B10" s="148"/>
      <c r="C10" s="365" t="s">
        <v>455</v>
      </c>
      <c r="D10" s="366"/>
      <c r="E10" s="367"/>
      <c r="F10" s="151"/>
      <c r="G10" s="164"/>
      <c r="H10" s="149"/>
      <c r="I10" s="152"/>
      <c r="J10" s="149"/>
      <c r="K10" s="149"/>
      <c r="L10" s="148"/>
      <c r="M10" s="376" t="s">
        <v>26</v>
      </c>
      <c r="N10" s="377"/>
      <c r="O10" s="378"/>
      <c r="P10" s="177"/>
      <c r="R10" s="357"/>
      <c r="S10" s="152"/>
      <c r="T10" s="365" t="s">
        <v>456</v>
      </c>
      <c r="U10" s="366"/>
      <c r="V10" s="367"/>
      <c r="W10" s="149"/>
      <c r="X10" s="148"/>
      <c r="Y10" s="369" t="s">
        <v>457</v>
      </c>
      <c r="Z10" s="370"/>
      <c r="AA10" s="371"/>
      <c r="AB10" s="151"/>
      <c r="AC10" s="154"/>
      <c r="AE10" s="173"/>
      <c r="AG10" s="155"/>
      <c r="AI10" s="359"/>
      <c r="AJ10" s="152"/>
      <c r="AK10" s="149"/>
      <c r="AL10" s="152"/>
      <c r="AM10" s="149"/>
      <c r="AN10" s="149"/>
      <c r="AO10" s="163"/>
      <c r="AP10" s="266" t="s">
        <v>19</v>
      </c>
      <c r="AQ10" s="152"/>
      <c r="AR10" s="149"/>
      <c r="AS10" s="151"/>
      <c r="AT10" s="154"/>
      <c r="AX10" s="155"/>
    </row>
    <row r="11" spans="1:50" s="147" customFormat="1" ht="20.100000000000001" customHeight="1" x14ac:dyDescent="0.4">
      <c r="A11" s="357"/>
      <c r="B11" s="148"/>
      <c r="C11" s="368" t="s">
        <v>458</v>
      </c>
      <c r="D11" s="368"/>
      <c r="E11" s="368"/>
      <c r="F11" s="151"/>
      <c r="G11" s="152"/>
      <c r="H11" s="168"/>
      <c r="I11" s="152"/>
      <c r="J11" s="149"/>
      <c r="K11" s="149"/>
      <c r="L11" s="148"/>
      <c r="M11" s="372" t="s">
        <v>459</v>
      </c>
      <c r="N11" s="372"/>
      <c r="O11" s="372"/>
      <c r="P11" s="177"/>
      <c r="R11" s="357"/>
      <c r="S11" s="152"/>
      <c r="T11" s="373" t="s">
        <v>460</v>
      </c>
      <c r="U11" s="373"/>
      <c r="V11" s="373"/>
      <c r="W11" s="149"/>
      <c r="X11" s="148"/>
      <c r="Y11" s="373" t="s">
        <v>461</v>
      </c>
      <c r="Z11" s="373"/>
      <c r="AA11" s="373"/>
      <c r="AB11" s="151"/>
      <c r="AC11" s="154"/>
      <c r="AE11" s="173"/>
      <c r="AG11" s="155"/>
      <c r="AI11" s="359"/>
      <c r="AJ11" s="152"/>
      <c r="AK11" s="149"/>
      <c r="AL11" s="180"/>
      <c r="AM11" s="149"/>
      <c r="AN11" s="149"/>
      <c r="AO11" s="148"/>
      <c r="AP11" s="168" t="s">
        <v>462</v>
      </c>
      <c r="AQ11" s="152"/>
      <c r="AR11" s="149"/>
      <c r="AS11" s="151"/>
      <c r="AT11" s="154"/>
      <c r="AX11" s="155"/>
    </row>
    <row r="12" spans="1:50" s="147" customFormat="1" ht="20.100000000000001" customHeight="1" x14ac:dyDescent="0.4">
      <c r="A12" s="357"/>
      <c r="B12" s="148"/>
      <c r="C12" s="361"/>
      <c r="D12" s="361"/>
      <c r="E12" s="361"/>
      <c r="F12" s="149"/>
      <c r="G12" s="148"/>
      <c r="H12" s="266" t="s">
        <v>21</v>
      </c>
      <c r="I12" s="148"/>
      <c r="J12" s="149"/>
      <c r="K12" s="149"/>
      <c r="L12" s="148"/>
      <c r="M12" s="361"/>
      <c r="N12" s="361"/>
      <c r="O12" s="361"/>
      <c r="P12" s="177"/>
      <c r="R12" s="357"/>
      <c r="S12" s="152"/>
      <c r="T12" s="149"/>
      <c r="U12" s="152"/>
      <c r="V12" s="149"/>
      <c r="W12" s="149"/>
      <c r="X12" s="148"/>
      <c r="Y12" s="149"/>
      <c r="Z12" s="164"/>
      <c r="AA12" s="266" t="s">
        <v>26</v>
      </c>
      <c r="AB12" s="151"/>
      <c r="AC12" s="154"/>
      <c r="AE12" s="173"/>
      <c r="AG12" s="155"/>
      <c r="AI12" s="359"/>
      <c r="AJ12" s="152"/>
      <c r="AK12" s="149"/>
      <c r="AL12" s="152"/>
      <c r="AM12" s="149"/>
      <c r="AN12" s="149"/>
      <c r="AO12" s="163"/>
      <c r="AP12" s="149"/>
      <c r="AQ12" s="149"/>
      <c r="AR12" s="149"/>
      <c r="AS12" s="151"/>
      <c r="AT12" s="154"/>
      <c r="AX12" s="155"/>
    </row>
    <row r="13" spans="1:50" s="147" customFormat="1" ht="20.100000000000001" customHeight="1" x14ac:dyDescent="0.4">
      <c r="A13" s="357"/>
      <c r="B13" s="148"/>
      <c r="C13" s="368"/>
      <c r="D13" s="368"/>
      <c r="E13" s="368"/>
      <c r="F13" s="149"/>
      <c r="G13" s="148"/>
      <c r="H13" s="168" t="s">
        <v>463</v>
      </c>
      <c r="I13" s="152"/>
      <c r="J13" s="168"/>
      <c r="K13" s="151"/>
      <c r="L13" s="148"/>
      <c r="M13" s="382"/>
      <c r="N13" s="382"/>
      <c r="O13" s="382"/>
      <c r="P13" s="177"/>
      <c r="R13" s="357"/>
      <c r="S13" s="152"/>
      <c r="T13" s="149"/>
      <c r="U13" s="152"/>
      <c r="V13" s="149"/>
      <c r="W13" s="149"/>
      <c r="X13" s="148"/>
      <c r="Y13" s="149"/>
      <c r="Z13" s="152"/>
      <c r="AA13" s="168" t="s">
        <v>464</v>
      </c>
      <c r="AB13" s="151"/>
      <c r="AC13" s="154"/>
      <c r="AE13" s="173"/>
      <c r="AG13" s="155"/>
      <c r="AI13" s="359"/>
      <c r="AJ13" s="152"/>
      <c r="AK13" s="149"/>
      <c r="AL13" s="152"/>
      <c r="AM13" s="149"/>
      <c r="AN13" s="149"/>
      <c r="AO13" s="148"/>
      <c r="AP13" s="168"/>
      <c r="AQ13" s="149"/>
      <c r="AR13" s="149"/>
      <c r="AS13" s="151"/>
      <c r="AT13" s="154"/>
      <c r="AX13" s="155"/>
    </row>
    <row r="14" spans="1:50" s="147" customFormat="1" ht="20.100000000000001" customHeight="1" x14ac:dyDescent="0.4">
      <c r="A14" s="357"/>
      <c r="B14" s="163"/>
      <c r="C14" s="265" t="s">
        <v>18</v>
      </c>
      <c r="D14" s="152"/>
      <c r="E14" s="265" t="s">
        <v>33</v>
      </c>
      <c r="F14" s="149"/>
      <c r="G14" s="148"/>
      <c r="H14" s="266" t="s">
        <v>18</v>
      </c>
      <c r="I14" s="152"/>
      <c r="J14" s="266" t="s">
        <v>18</v>
      </c>
      <c r="K14" s="151"/>
      <c r="L14" s="152"/>
      <c r="M14" s="376" t="s">
        <v>18</v>
      </c>
      <c r="N14" s="377"/>
      <c r="O14" s="378"/>
      <c r="P14" s="177"/>
      <c r="R14" s="357"/>
      <c r="S14" s="152"/>
      <c r="T14" s="265" t="s">
        <v>23</v>
      </c>
      <c r="U14" s="152"/>
      <c r="V14" s="265" t="s">
        <v>657</v>
      </c>
      <c r="W14" s="149"/>
      <c r="X14" s="148"/>
      <c r="Y14" s="266" t="s">
        <v>18</v>
      </c>
      <c r="Z14" s="152"/>
      <c r="AA14" s="266" t="s">
        <v>23</v>
      </c>
      <c r="AB14" s="151"/>
      <c r="AC14" s="154"/>
      <c r="AE14" s="173"/>
      <c r="AG14" s="155"/>
      <c r="AI14" s="359"/>
      <c r="AJ14" s="163"/>
      <c r="AK14" s="149"/>
      <c r="AL14" s="152"/>
      <c r="AM14" s="149"/>
      <c r="AN14" s="149"/>
      <c r="AO14" s="163"/>
      <c r="AP14" s="149"/>
      <c r="AQ14" s="152"/>
      <c r="AR14" s="149"/>
      <c r="AS14" s="151"/>
      <c r="AT14" s="154"/>
      <c r="AU14" s="352"/>
      <c r="AV14" s="352"/>
      <c r="AW14" s="352"/>
      <c r="AX14" s="155"/>
    </row>
    <row r="15" spans="1:50" s="147" customFormat="1" ht="20.100000000000001" customHeight="1" x14ac:dyDescent="0.4">
      <c r="A15" s="357"/>
      <c r="B15" s="148"/>
      <c r="C15" s="164" t="s">
        <v>465</v>
      </c>
      <c r="D15" s="152"/>
      <c r="E15" s="168" t="s">
        <v>466</v>
      </c>
      <c r="F15" s="149"/>
      <c r="G15" s="148"/>
      <c r="H15" s="168" t="s">
        <v>467</v>
      </c>
      <c r="I15" s="152"/>
      <c r="J15" s="168" t="s">
        <v>468</v>
      </c>
      <c r="K15" s="151"/>
      <c r="L15" s="152"/>
      <c r="M15" s="373" t="s">
        <v>469</v>
      </c>
      <c r="N15" s="373"/>
      <c r="O15" s="373"/>
      <c r="P15" s="177"/>
      <c r="R15" s="357"/>
      <c r="S15" s="152"/>
      <c r="T15" s="149" t="s">
        <v>470</v>
      </c>
      <c r="U15" s="152"/>
      <c r="V15" s="164" t="s">
        <v>658</v>
      </c>
      <c r="W15" s="149"/>
      <c r="X15" s="148"/>
      <c r="Y15" s="168" t="s">
        <v>661</v>
      </c>
      <c r="Z15" s="152"/>
      <c r="AA15" s="168" t="s">
        <v>471</v>
      </c>
      <c r="AB15" s="151"/>
      <c r="AC15" s="154"/>
      <c r="AE15" s="173"/>
      <c r="AG15" s="155"/>
      <c r="AI15" s="359"/>
      <c r="AJ15" s="152"/>
      <c r="AK15" s="164"/>
      <c r="AL15" s="180"/>
      <c r="AM15" s="164"/>
      <c r="AN15" s="149"/>
      <c r="AO15" s="148"/>
      <c r="AP15" s="168"/>
      <c r="AQ15" s="152"/>
      <c r="AR15" s="168"/>
      <c r="AS15" s="151"/>
      <c r="AT15" s="154"/>
      <c r="AX15" s="155"/>
    </row>
    <row r="16" spans="1:50" s="147" customFormat="1" ht="20.100000000000001" customHeight="1" x14ac:dyDescent="0.4">
      <c r="A16" s="357"/>
      <c r="B16" s="148"/>
      <c r="C16" s="149"/>
      <c r="D16" s="152"/>
      <c r="E16" s="149"/>
      <c r="F16" s="149"/>
      <c r="G16" s="148"/>
      <c r="H16" s="149"/>
      <c r="I16" s="152"/>
      <c r="J16" s="149"/>
      <c r="K16" s="151"/>
      <c r="L16" s="152"/>
      <c r="M16" s="149"/>
      <c r="N16" s="149"/>
      <c r="O16" s="149"/>
      <c r="P16" s="177"/>
      <c r="R16" s="357"/>
      <c r="S16" s="152"/>
      <c r="T16" s="149"/>
      <c r="U16" s="152"/>
      <c r="V16" s="149"/>
      <c r="W16" s="149"/>
      <c r="X16" s="148"/>
      <c r="Y16" s="149"/>
      <c r="Z16" s="149"/>
      <c r="AA16" s="149"/>
      <c r="AB16" s="151"/>
      <c r="AC16" s="154"/>
      <c r="AE16" s="173"/>
      <c r="AG16" s="155"/>
      <c r="AI16" s="359"/>
      <c r="AJ16" s="152"/>
      <c r="AK16" s="164"/>
      <c r="AL16" s="180"/>
      <c r="AM16" s="164"/>
      <c r="AN16" s="149"/>
      <c r="AO16" s="148"/>
      <c r="AP16" s="149"/>
      <c r="AQ16" s="149"/>
      <c r="AR16" s="149"/>
      <c r="AS16" s="151"/>
      <c r="AT16" s="154"/>
      <c r="AX16" s="155"/>
    </row>
    <row r="17" spans="1:50" s="147" customFormat="1" ht="20.100000000000001" customHeight="1" x14ac:dyDescent="0.4">
      <c r="A17" s="357"/>
      <c r="B17" s="148"/>
      <c r="C17" s="149"/>
      <c r="D17" s="152"/>
      <c r="E17" s="149"/>
      <c r="F17" s="149"/>
      <c r="G17" s="148"/>
      <c r="H17" s="149"/>
      <c r="I17" s="152"/>
      <c r="J17" s="149"/>
      <c r="K17" s="151"/>
      <c r="L17" s="152"/>
      <c r="M17" s="149"/>
      <c r="N17" s="149"/>
      <c r="O17" s="149"/>
      <c r="P17" s="177"/>
      <c r="R17" s="357"/>
      <c r="S17" s="152"/>
      <c r="T17" s="149"/>
      <c r="U17" s="152"/>
      <c r="V17" s="149"/>
      <c r="W17" s="149"/>
      <c r="X17" s="148"/>
      <c r="Y17" s="149"/>
      <c r="Z17" s="149"/>
      <c r="AA17" s="149"/>
      <c r="AB17" s="151"/>
      <c r="AC17" s="154"/>
      <c r="AE17" s="173"/>
      <c r="AG17" s="155"/>
      <c r="AI17" s="359"/>
      <c r="AJ17" s="152"/>
      <c r="AK17" s="164"/>
      <c r="AL17" s="180"/>
      <c r="AM17" s="164"/>
      <c r="AN17" s="149"/>
      <c r="AO17" s="181"/>
      <c r="AP17" s="149"/>
      <c r="AQ17" s="149"/>
      <c r="AR17" s="149"/>
      <c r="AS17" s="151"/>
      <c r="AT17" s="154"/>
      <c r="AX17" s="155"/>
    </row>
    <row r="18" spans="1:50" s="147" customFormat="1" ht="20.100000000000001" customHeight="1" x14ac:dyDescent="0.4">
      <c r="A18" s="357"/>
      <c r="B18" s="163"/>
      <c r="C18" s="361"/>
      <c r="D18" s="361"/>
      <c r="E18" s="361"/>
      <c r="F18" s="149"/>
      <c r="G18" s="163"/>
      <c r="H18" s="266" t="s">
        <v>29</v>
      </c>
      <c r="I18" s="164"/>
      <c r="J18" s="266" t="s">
        <v>36</v>
      </c>
      <c r="K18" s="151"/>
      <c r="L18" s="152"/>
      <c r="M18" s="361"/>
      <c r="N18" s="361"/>
      <c r="O18" s="361"/>
      <c r="P18" s="177"/>
      <c r="R18" s="357"/>
      <c r="S18" s="166"/>
      <c r="T18" s="352"/>
      <c r="U18" s="352"/>
      <c r="V18" s="352"/>
      <c r="X18" s="148"/>
      <c r="Y18" s="149"/>
      <c r="Z18" s="164"/>
      <c r="AA18" s="149"/>
      <c r="AB18" s="151"/>
      <c r="AC18" s="154"/>
      <c r="AE18" s="173"/>
      <c r="AG18" s="155"/>
      <c r="AI18" s="359"/>
      <c r="AJ18" s="152"/>
      <c r="AK18" s="182"/>
      <c r="AL18" s="152"/>
      <c r="AM18" s="182"/>
      <c r="AN18" s="149"/>
      <c r="AO18" s="181"/>
      <c r="AP18" s="149"/>
      <c r="AQ18" s="152"/>
      <c r="AR18" s="149"/>
      <c r="AS18" s="151"/>
      <c r="AT18" s="154"/>
      <c r="AX18" s="155"/>
    </row>
    <row r="19" spans="1:50" s="147" customFormat="1" ht="20.100000000000001" customHeight="1" x14ac:dyDescent="0.4">
      <c r="A19" s="357"/>
      <c r="B19" s="163"/>
      <c r="C19" s="361"/>
      <c r="D19" s="361"/>
      <c r="E19" s="361"/>
      <c r="F19" s="151"/>
      <c r="G19" s="164"/>
      <c r="H19" s="168" t="s">
        <v>472</v>
      </c>
      <c r="I19" s="164"/>
      <c r="J19" s="168" t="s">
        <v>473</v>
      </c>
      <c r="K19" s="149"/>
      <c r="L19" s="148"/>
      <c r="M19" s="368"/>
      <c r="N19" s="368"/>
      <c r="O19" s="368"/>
      <c r="P19" s="177"/>
      <c r="R19" s="357"/>
      <c r="S19" s="166"/>
      <c r="T19" s="381"/>
      <c r="U19" s="381"/>
      <c r="V19" s="381"/>
      <c r="X19" s="148"/>
      <c r="Y19" s="168"/>
      <c r="Z19" s="152"/>
      <c r="AA19" s="168"/>
      <c r="AB19" s="151"/>
      <c r="AC19" s="154"/>
      <c r="AE19" s="173"/>
      <c r="AG19" s="155"/>
      <c r="AI19" s="359"/>
      <c r="AJ19" s="152"/>
      <c r="AK19" s="164"/>
      <c r="AL19" s="180"/>
      <c r="AM19" s="164"/>
      <c r="AN19" s="149"/>
      <c r="AO19" s="181"/>
      <c r="AP19" s="149"/>
      <c r="AQ19" s="152"/>
      <c r="AR19" s="149"/>
      <c r="AS19" s="151"/>
      <c r="AT19" s="154"/>
      <c r="AX19" s="155"/>
    </row>
    <row r="20" spans="1:50" s="147" customFormat="1" ht="20.100000000000001" customHeight="1" x14ac:dyDescent="0.4">
      <c r="A20" s="357"/>
      <c r="B20" s="148"/>
      <c r="C20" s="361"/>
      <c r="D20" s="361"/>
      <c r="E20" s="361"/>
      <c r="F20" s="151"/>
      <c r="G20" s="164"/>
      <c r="H20" s="149"/>
      <c r="I20" s="152"/>
      <c r="J20" s="149"/>
      <c r="K20" s="149"/>
      <c r="L20" s="148"/>
      <c r="M20" s="361"/>
      <c r="N20" s="361"/>
      <c r="O20" s="361"/>
      <c r="P20" s="177"/>
      <c r="R20" s="357"/>
      <c r="S20" s="164"/>
      <c r="T20" s="149"/>
      <c r="U20" s="164"/>
      <c r="V20" s="149"/>
      <c r="W20" s="149"/>
      <c r="X20" s="148"/>
      <c r="Y20" s="149"/>
      <c r="Z20" s="152"/>
      <c r="AA20" s="149"/>
      <c r="AB20" s="151"/>
      <c r="AC20" s="154"/>
      <c r="AE20" s="173"/>
      <c r="AG20" s="155"/>
      <c r="AI20" s="359"/>
      <c r="AJ20" s="164"/>
      <c r="AK20" s="365" t="s">
        <v>474</v>
      </c>
      <c r="AL20" s="374"/>
      <c r="AM20" s="375"/>
      <c r="AN20" s="149"/>
      <c r="AO20" s="181"/>
      <c r="AP20" s="149"/>
      <c r="AQ20" s="152"/>
      <c r="AR20" s="149"/>
      <c r="AS20" s="151"/>
      <c r="AT20" s="154"/>
      <c r="AX20" s="155"/>
    </row>
    <row r="21" spans="1:50" s="147" customFormat="1" ht="20.100000000000001" customHeight="1" x14ac:dyDescent="0.4">
      <c r="A21" s="357"/>
      <c r="B21" s="148"/>
      <c r="C21" s="368"/>
      <c r="D21" s="368"/>
      <c r="E21" s="368"/>
      <c r="F21" s="151"/>
      <c r="G21" s="164"/>
      <c r="H21" s="183"/>
      <c r="I21" s="152"/>
      <c r="J21" s="168"/>
      <c r="K21" s="149"/>
      <c r="L21" s="148"/>
      <c r="M21" s="368"/>
      <c r="N21" s="368"/>
      <c r="O21" s="368"/>
      <c r="P21" s="177"/>
      <c r="R21" s="357"/>
      <c r="S21" s="152"/>
      <c r="T21" s="164"/>
      <c r="U21" s="152"/>
      <c r="V21" s="164"/>
      <c r="W21" s="149"/>
      <c r="X21" s="148"/>
      <c r="Y21" s="168"/>
      <c r="Z21" s="152"/>
      <c r="AA21" s="168"/>
      <c r="AB21" s="151"/>
      <c r="AC21" s="154"/>
      <c r="AE21" s="173"/>
      <c r="AG21" s="155"/>
      <c r="AI21" s="359"/>
      <c r="AJ21" s="152"/>
      <c r="AK21" s="379" t="s">
        <v>475</v>
      </c>
      <c r="AL21" s="380"/>
      <c r="AM21" s="380"/>
      <c r="AN21" s="149"/>
      <c r="AO21" s="148"/>
      <c r="AP21" s="149"/>
      <c r="AQ21" s="152"/>
      <c r="AR21" s="149"/>
      <c r="AS21" s="151"/>
      <c r="AT21" s="154"/>
      <c r="AX21" s="155"/>
    </row>
    <row r="22" spans="1:50" s="147" customFormat="1" ht="20.100000000000001" customHeight="1" x14ac:dyDescent="0.4">
      <c r="A22" s="357"/>
      <c r="B22" s="148"/>
      <c r="C22" s="149"/>
      <c r="D22" s="184"/>
      <c r="E22" s="149"/>
      <c r="F22" s="151"/>
      <c r="G22" s="152"/>
      <c r="H22" s="149"/>
      <c r="I22" s="152"/>
      <c r="J22" s="149"/>
      <c r="K22" s="149"/>
      <c r="L22" s="148"/>
      <c r="M22" s="149"/>
      <c r="N22" s="149"/>
      <c r="O22" s="149"/>
      <c r="P22" s="177"/>
      <c r="R22" s="357"/>
      <c r="S22" s="152"/>
      <c r="T22" s="149"/>
      <c r="U22" s="152"/>
      <c r="V22" s="149"/>
      <c r="W22" s="149"/>
      <c r="X22" s="148"/>
      <c r="Y22" s="149"/>
      <c r="Z22" s="149"/>
      <c r="AA22" s="149"/>
      <c r="AB22" s="151"/>
      <c r="AC22" s="154"/>
      <c r="AE22" s="173"/>
      <c r="AG22" s="155"/>
      <c r="AI22" s="359"/>
      <c r="AJ22" s="170"/>
      <c r="AK22" s="265" t="s">
        <v>27</v>
      </c>
      <c r="AL22" s="152"/>
      <c r="AM22" s="265" t="s">
        <v>27</v>
      </c>
      <c r="AN22" s="149"/>
      <c r="AO22" s="148"/>
      <c r="AP22" s="149"/>
      <c r="AQ22" s="152"/>
      <c r="AR22" s="149"/>
      <c r="AS22" s="151"/>
      <c r="AT22" s="154"/>
      <c r="AX22" s="155"/>
    </row>
    <row r="23" spans="1:50" s="147" customFormat="1" ht="20.100000000000001" customHeight="1" x14ac:dyDescent="0.4">
      <c r="A23" s="357"/>
      <c r="B23" s="148"/>
      <c r="C23" s="168"/>
      <c r="D23" s="184"/>
      <c r="E23" s="168"/>
      <c r="F23" s="151"/>
      <c r="G23" s="152"/>
      <c r="H23" s="168"/>
      <c r="I23" s="152"/>
      <c r="J23" s="149"/>
      <c r="K23" s="149"/>
      <c r="L23" s="148"/>
      <c r="M23" s="149"/>
      <c r="N23" s="149"/>
      <c r="O23" s="149"/>
      <c r="P23" s="177"/>
      <c r="R23" s="357"/>
      <c r="S23" s="152"/>
      <c r="T23" s="149"/>
      <c r="U23" s="152"/>
      <c r="V23" s="149"/>
      <c r="W23" s="149"/>
      <c r="X23" s="148"/>
      <c r="Y23" s="168"/>
      <c r="Z23" s="149"/>
      <c r="AA23" s="149"/>
      <c r="AB23" s="151"/>
      <c r="AC23" s="154"/>
      <c r="AE23" s="173"/>
      <c r="AG23" s="155"/>
      <c r="AI23" s="359"/>
      <c r="AJ23" s="170"/>
      <c r="AK23" s="164" t="s">
        <v>476</v>
      </c>
      <c r="AL23" s="152"/>
      <c r="AM23" s="164" t="s">
        <v>477</v>
      </c>
      <c r="AN23" s="149"/>
      <c r="AO23" s="148"/>
      <c r="AP23" s="149"/>
      <c r="AQ23" s="152"/>
      <c r="AR23" s="168"/>
      <c r="AS23" s="151"/>
      <c r="AT23" s="154"/>
      <c r="AX23" s="155"/>
    </row>
    <row r="24" spans="1:50" s="147" customFormat="1" ht="20.100000000000001" customHeight="1" x14ac:dyDescent="0.4">
      <c r="A24" s="357"/>
      <c r="B24" s="163"/>
      <c r="C24" s="265" t="s">
        <v>19</v>
      </c>
      <c r="D24" s="164"/>
      <c r="E24" s="265" t="s">
        <v>19</v>
      </c>
      <c r="F24" s="151"/>
      <c r="G24" s="163"/>
      <c r="H24" s="149"/>
      <c r="I24" s="164"/>
      <c r="J24" s="149"/>
      <c r="K24" s="149"/>
      <c r="L24" s="163"/>
      <c r="M24" s="361"/>
      <c r="N24" s="361"/>
      <c r="O24" s="361"/>
      <c r="P24" s="177"/>
      <c r="R24" s="357"/>
      <c r="S24" s="164"/>
      <c r="T24" s="265" t="s">
        <v>19</v>
      </c>
      <c r="U24" s="164"/>
      <c r="V24" s="149"/>
      <c r="W24" s="149"/>
      <c r="X24" s="163"/>
      <c r="Y24" s="149"/>
      <c r="Z24" s="164"/>
      <c r="AA24" s="266" t="s">
        <v>19</v>
      </c>
      <c r="AB24" s="151"/>
      <c r="AC24" s="154"/>
      <c r="AE24" s="173"/>
      <c r="AG24" s="155"/>
      <c r="AI24" s="359"/>
      <c r="AJ24" s="152"/>
      <c r="AK24" s="149"/>
      <c r="AL24" s="152"/>
      <c r="AM24" s="149"/>
      <c r="AN24" s="149"/>
      <c r="AO24" s="148"/>
      <c r="AP24" s="149"/>
      <c r="AQ24" s="152"/>
      <c r="AR24" s="149"/>
      <c r="AS24" s="151"/>
      <c r="AT24" s="154"/>
      <c r="AX24" s="155"/>
    </row>
    <row r="25" spans="1:50" s="147" customFormat="1" ht="20.100000000000001" customHeight="1" x14ac:dyDescent="0.4">
      <c r="A25" s="357"/>
      <c r="B25" s="148"/>
      <c r="C25" s="168" t="s">
        <v>478</v>
      </c>
      <c r="D25" s="184"/>
      <c r="E25" s="168" t="s">
        <v>479</v>
      </c>
      <c r="F25" s="151"/>
      <c r="G25" s="164"/>
      <c r="H25" s="168"/>
      <c r="I25" s="164"/>
      <c r="J25" s="168"/>
      <c r="K25" s="149"/>
      <c r="L25" s="163"/>
      <c r="M25" s="368"/>
      <c r="N25" s="368"/>
      <c r="O25" s="368"/>
      <c r="P25" s="177"/>
      <c r="R25" s="357"/>
      <c r="S25" s="152"/>
      <c r="T25" s="149" t="s">
        <v>480</v>
      </c>
      <c r="U25" s="152"/>
      <c r="V25" s="164"/>
      <c r="W25" s="164"/>
      <c r="X25" s="148"/>
      <c r="Y25" s="149"/>
      <c r="Z25" s="152"/>
      <c r="AA25" s="149" t="s">
        <v>662</v>
      </c>
      <c r="AB25" s="151"/>
      <c r="AC25" s="154"/>
      <c r="AE25" s="173"/>
      <c r="AG25" s="155"/>
      <c r="AI25" s="359"/>
      <c r="AJ25" s="152"/>
      <c r="AK25" s="149"/>
      <c r="AL25" s="152"/>
      <c r="AM25" s="149"/>
      <c r="AN25" s="149"/>
      <c r="AO25" s="148"/>
      <c r="AP25" s="168"/>
      <c r="AQ25" s="152"/>
      <c r="AR25" s="168"/>
      <c r="AS25" s="151"/>
      <c r="AT25" s="154"/>
      <c r="AX25" s="155"/>
    </row>
    <row r="26" spans="1:50" s="147" customFormat="1" ht="20.100000000000001" customHeight="1" x14ac:dyDescent="0.4">
      <c r="A26" s="357"/>
      <c r="B26" s="148"/>
      <c r="C26" s="361"/>
      <c r="D26" s="361"/>
      <c r="E26" s="361"/>
      <c r="F26" s="151"/>
      <c r="G26" s="163"/>
      <c r="H26" s="149"/>
      <c r="I26" s="164"/>
      <c r="J26" s="149"/>
      <c r="K26" s="149"/>
      <c r="L26" s="163"/>
      <c r="M26" s="361"/>
      <c r="N26" s="361"/>
      <c r="O26" s="361"/>
      <c r="P26" s="177"/>
      <c r="R26" s="357"/>
      <c r="S26" s="164"/>
      <c r="T26" s="149"/>
      <c r="U26" s="164"/>
      <c r="V26" s="149"/>
      <c r="W26" s="164"/>
      <c r="X26" s="163"/>
      <c r="Y26" s="149"/>
      <c r="Z26" s="164"/>
      <c r="AA26" s="149"/>
      <c r="AB26" s="151"/>
      <c r="AC26" s="154"/>
      <c r="AE26" s="173"/>
      <c r="AG26" s="155"/>
      <c r="AI26" s="359"/>
      <c r="AJ26" s="152"/>
      <c r="AK26" s="149"/>
      <c r="AL26" s="152"/>
      <c r="AM26" s="149"/>
      <c r="AN26" s="149"/>
      <c r="AO26" s="148"/>
      <c r="AP26" s="149"/>
      <c r="AQ26" s="152"/>
      <c r="AR26" s="164"/>
      <c r="AS26" s="151"/>
      <c r="AT26" s="154"/>
      <c r="AX26" s="155"/>
    </row>
    <row r="27" spans="1:50" s="147" customFormat="1" ht="20.100000000000001" customHeight="1" x14ac:dyDescent="0.4">
      <c r="A27" s="357"/>
      <c r="B27" s="148"/>
      <c r="C27" s="384"/>
      <c r="D27" s="384"/>
      <c r="E27" s="384"/>
      <c r="F27" s="151"/>
      <c r="G27" s="164"/>
      <c r="H27" s="168"/>
      <c r="I27" s="164"/>
      <c r="J27" s="149"/>
      <c r="K27" s="149"/>
      <c r="L27" s="163"/>
      <c r="M27" s="368"/>
      <c r="N27" s="368"/>
      <c r="O27" s="368"/>
      <c r="P27" s="177"/>
      <c r="R27" s="357"/>
      <c r="S27" s="152"/>
      <c r="T27" s="149"/>
      <c r="U27" s="152"/>
      <c r="V27" s="149"/>
      <c r="W27" s="164"/>
      <c r="X27" s="148"/>
      <c r="Y27" s="149"/>
      <c r="Z27" s="152"/>
      <c r="AA27" s="164"/>
      <c r="AB27" s="151"/>
      <c r="AC27" s="154"/>
      <c r="AE27" s="173"/>
      <c r="AG27" s="155"/>
      <c r="AI27" s="359"/>
      <c r="AJ27" s="152"/>
      <c r="AK27" s="149"/>
      <c r="AL27" s="152"/>
      <c r="AM27" s="149"/>
      <c r="AN27" s="149"/>
      <c r="AO27" s="148"/>
      <c r="AP27" s="168"/>
      <c r="AQ27" s="152"/>
      <c r="AR27" s="164"/>
      <c r="AS27" s="151"/>
      <c r="AT27" s="154"/>
      <c r="AX27" s="155"/>
    </row>
    <row r="28" spans="1:50" s="147" customFormat="1" ht="20.100000000000001" customHeight="1" x14ac:dyDescent="0.4">
      <c r="A28" s="357"/>
      <c r="B28" s="149"/>
      <c r="C28" s="149"/>
      <c r="D28" s="149"/>
      <c r="E28" s="149"/>
      <c r="F28" s="151"/>
      <c r="G28" s="152"/>
      <c r="H28" s="149"/>
      <c r="I28" s="152"/>
      <c r="J28" s="149"/>
      <c r="K28" s="149"/>
      <c r="L28" s="148"/>
      <c r="M28" s="149"/>
      <c r="N28" s="149"/>
      <c r="O28" s="149"/>
      <c r="P28" s="177"/>
      <c r="R28" s="357"/>
      <c r="S28" s="152"/>
      <c r="T28" s="149"/>
      <c r="U28" s="149"/>
      <c r="V28" s="149"/>
      <c r="W28" s="149"/>
      <c r="X28" s="148"/>
      <c r="Y28" s="149"/>
      <c r="Z28" s="149"/>
      <c r="AA28" s="149"/>
      <c r="AB28" s="151"/>
      <c r="AC28" s="154"/>
      <c r="AE28" s="173"/>
      <c r="AG28" s="155"/>
      <c r="AI28" s="359"/>
      <c r="AJ28" s="164"/>
      <c r="AK28" s="361"/>
      <c r="AL28" s="361"/>
      <c r="AM28" s="361"/>
      <c r="AN28" s="149"/>
      <c r="AO28" s="181"/>
      <c r="AP28" s="149"/>
      <c r="AQ28" s="164"/>
      <c r="AR28" s="149"/>
      <c r="AS28" s="151"/>
      <c r="AT28" s="154"/>
      <c r="AX28" s="155"/>
    </row>
    <row r="29" spans="1:50" s="147" customFormat="1" ht="20.100000000000001" customHeight="1" x14ac:dyDescent="0.4">
      <c r="A29" s="357"/>
      <c r="B29" s="149"/>
      <c r="C29" s="149"/>
      <c r="D29" s="149"/>
      <c r="E29" s="149"/>
      <c r="F29" s="151"/>
      <c r="G29" s="152"/>
      <c r="H29" s="149"/>
      <c r="I29" s="152"/>
      <c r="J29" s="149"/>
      <c r="K29" s="149"/>
      <c r="L29" s="148"/>
      <c r="M29" s="149"/>
      <c r="N29" s="149"/>
      <c r="O29" s="149"/>
      <c r="P29" s="177"/>
      <c r="R29" s="357"/>
      <c r="S29" s="152"/>
      <c r="T29" s="149"/>
      <c r="U29" s="149"/>
      <c r="V29" s="149"/>
      <c r="W29" s="149"/>
      <c r="X29" s="148"/>
      <c r="Y29" s="149"/>
      <c r="Z29" s="149"/>
      <c r="AA29" s="149"/>
      <c r="AB29" s="151"/>
      <c r="AC29" s="154"/>
      <c r="AE29" s="173"/>
      <c r="AG29" s="155"/>
      <c r="AI29" s="359"/>
      <c r="AJ29" s="152"/>
      <c r="AK29" s="368"/>
      <c r="AL29" s="368"/>
      <c r="AM29" s="368"/>
      <c r="AN29" s="149"/>
      <c r="AO29" s="181"/>
      <c r="AP29" s="149"/>
      <c r="AQ29" s="152"/>
      <c r="AR29" s="164"/>
      <c r="AS29" s="151"/>
      <c r="AT29" s="154"/>
      <c r="AX29" s="155"/>
    </row>
    <row r="30" spans="1:50" s="147" customFormat="1" ht="20.100000000000001" customHeight="1" x14ac:dyDescent="0.4">
      <c r="A30" s="357"/>
      <c r="B30" s="163"/>
      <c r="C30" s="149"/>
      <c r="D30" s="164"/>
      <c r="E30" s="149"/>
      <c r="F30" s="151"/>
      <c r="G30" s="163"/>
      <c r="H30" s="383"/>
      <c r="I30" s="383"/>
      <c r="J30" s="383"/>
      <c r="K30" s="149"/>
      <c r="L30" s="163"/>
      <c r="M30" s="361"/>
      <c r="N30" s="361"/>
      <c r="O30" s="361"/>
      <c r="P30" s="177"/>
      <c r="R30" s="357"/>
      <c r="S30" s="164"/>
      <c r="T30" s="149"/>
      <c r="U30" s="164"/>
      <c r="V30" s="149"/>
      <c r="W30" s="149"/>
      <c r="X30" s="163"/>
      <c r="Y30" s="383"/>
      <c r="Z30" s="383"/>
      <c r="AA30" s="383"/>
      <c r="AB30" s="151"/>
      <c r="AC30" s="154"/>
      <c r="AE30" s="173"/>
      <c r="AG30" s="155"/>
      <c r="AI30" s="359"/>
      <c r="AJ30" s="152"/>
      <c r="AK30" s="149"/>
      <c r="AL30" s="149"/>
      <c r="AM30" s="149"/>
      <c r="AN30" s="149"/>
      <c r="AO30" s="163"/>
      <c r="AP30" s="149"/>
      <c r="AQ30" s="152"/>
      <c r="AR30" s="164"/>
      <c r="AS30" s="151"/>
      <c r="AT30" s="148"/>
      <c r="AX30" s="155"/>
    </row>
    <row r="31" spans="1:50" s="147" customFormat="1" ht="20.100000000000001" customHeight="1" x14ac:dyDescent="0.4">
      <c r="A31" s="357"/>
      <c r="B31" s="163"/>
      <c r="C31" s="168"/>
      <c r="D31" s="164"/>
      <c r="E31" s="168"/>
      <c r="F31" s="151"/>
      <c r="G31" s="164"/>
      <c r="H31" s="168"/>
      <c r="I31" s="152"/>
      <c r="J31" s="149"/>
      <c r="K31" s="149"/>
      <c r="L31" s="148"/>
      <c r="M31" s="361"/>
      <c r="N31" s="361"/>
      <c r="O31" s="361"/>
      <c r="P31" s="177"/>
      <c r="R31" s="357"/>
      <c r="S31" s="152"/>
      <c r="T31" s="164"/>
      <c r="U31" s="152"/>
      <c r="V31" s="149"/>
      <c r="W31" s="149"/>
      <c r="X31" s="148"/>
      <c r="Y31" s="168"/>
      <c r="Z31" s="152"/>
      <c r="AA31" s="149"/>
      <c r="AB31" s="151"/>
      <c r="AC31" s="154"/>
      <c r="AE31" s="173"/>
      <c r="AG31" s="155"/>
      <c r="AI31" s="359"/>
      <c r="AJ31" s="152"/>
      <c r="AK31" s="149"/>
      <c r="AL31" s="149"/>
      <c r="AM31" s="149"/>
      <c r="AN31" s="149"/>
      <c r="AO31" s="181"/>
      <c r="AP31" s="149"/>
      <c r="AQ31" s="152"/>
      <c r="AR31" s="168"/>
      <c r="AS31" s="151"/>
      <c r="AT31" s="148"/>
      <c r="AX31" s="155"/>
    </row>
    <row r="32" spans="1:50" s="147" customFormat="1" ht="20.100000000000001" customHeight="1" x14ac:dyDescent="0.4">
      <c r="A32" s="357"/>
      <c r="B32" s="163"/>
      <c r="C32" s="149"/>
      <c r="D32" s="164"/>
      <c r="E32" s="149"/>
      <c r="F32" s="151"/>
      <c r="G32" s="163"/>
      <c r="H32" s="385"/>
      <c r="I32" s="385"/>
      <c r="J32" s="385"/>
      <c r="K32" s="149"/>
      <c r="L32" s="163"/>
      <c r="M32" s="361"/>
      <c r="N32" s="361"/>
      <c r="O32" s="361"/>
      <c r="P32" s="177"/>
      <c r="R32" s="357"/>
      <c r="S32" s="164"/>
      <c r="T32" s="149"/>
      <c r="U32" s="164"/>
      <c r="V32" s="149"/>
      <c r="W32" s="149"/>
      <c r="X32" s="163"/>
      <c r="Y32" s="385"/>
      <c r="Z32" s="385"/>
      <c r="AA32" s="385"/>
      <c r="AB32" s="151"/>
      <c r="AC32" s="154"/>
      <c r="AE32" s="173"/>
      <c r="AG32" s="155"/>
      <c r="AI32" s="359"/>
      <c r="AJ32" s="152"/>
      <c r="AK32" s="149"/>
      <c r="AL32" s="152"/>
      <c r="AM32" s="149"/>
      <c r="AN32" s="149"/>
      <c r="AO32" s="163"/>
      <c r="AP32" s="149"/>
      <c r="AQ32" s="152"/>
      <c r="AR32" s="149"/>
      <c r="AS32" s="151"/>
      <c r="AT32" s="154"/>
      <c r="AX32" s="155"/>
    </row>
    <row r="33" spans="1:50" s="147" customFormat="1" ht="20.100000000000001" customHeight="1" x14ac:dyDescent="0.4">
      <c r="A33" s="357"/>
      <c r="B33" s="163"/>
      <c r="C33" s="168"/>
      <c r="D33" s="164"/>
      <c r="E33" s="168"/>
      <c r="F33" s="151"/>
      <c r="G33" s="152"/>
      <c r="H33" s="149"/>
      <c r="I33" s="152"/>
      <c r="J33" s="168"/>
      <c r="K33" s="149"/>
      <c r="L33" s="148"/>
      <c r="M33" s="361"/>
      <c r="N33" s="361"/>
      <c r="O33" s="361"/>
      <c r="P33" s="177"/>
      <c r="R33" s="357"/>
      <c r="S33" s="152"/>
      <c r="T33" s="164"/>
      <c r="U33" s="152"/>
      <c r="V33" s="149"/>
      <c r="W33" s="149"/>
      <c r="X33" s="148"/>
      <c r="Y33" s="164"/>
      <c r="Z33" s="152"/>
      <c r="AA33" s="168"/>
      <c r="AB33" s="151"/>
      <c r="AC33" s="154"/>
      <c r="AE33" s="173"/>
      <c r="AG33" s="155"/>
      <c r="AI33" s="359"/>
      <c r="AJ33" s="152"/>
      <c r="AK33" s="164"/>
      <c r="AL33" s="180"/>
      <c r="AM33" s="149"/>
      <c r="AN33" s="149"/>
      <c r="AO33" s="148"/>
      <c r="AP33" s="149"/>
      <c r="AQ33" s="152"/>
      <c r="AR33" s="149"/>
      <c r="AS33" s="151"/>
      <c r="AT33" s="154"/>
      <c r="AX33" s="155"/>
    </row>
    <row r="34" spans="1:50" s="147" customFormat="1" ht="20.100000000000001" customHeight="1" thickBot="1" x14ac:dyDescent="0.45">
      <c r="A34" s="357"/>
      <c r="B34" s="148"/>
      <c r="C34" s="149"/>
      <c r="D34" s="164"/>
      <c r="E34" s="149"/>
      <c r="F34" s="151"/>
      <c r="G34" s="163"/>
      <c r="H34" s="385"/>
      <c r="I34" s="385"/>
      <c r="J34" s="385"/>
      <c r="K34" s="149"/>
      <c r="L34" s="148"/>
      <c r="M34" s="361"/>
      <c r="N34" s="361"/>
      <c r="O34" s="361"/>
      <c r="P34" s="177"/>
      <c r="R34" s="357"/>
      <c r="S34" s="164"/>
      <c r="T34" s="149"/>
      <c r="U34" s="164"/>
      <c r="V34" s="149"/>
      <c r="W34" s="149"/>
      <c r="X34" s="163"/>
      <c r="Y34" s="385"/>
      <c r="Z34" s="385"/>
      <c r="AA34" s="385"/>
      <c r="AB34" s="151"/>
      <c r="AC34" s="154"/>
      <c r="AE34" s="173"/>
      <c r="AG34" s="155"/>
      <c r="AI34" s="360"/>
      <c r="AJ34" s="152"/>
      <c r="AK34" s="149"/>
      <c r="AL34" s="152"/>
      <c r="AM34" s="149"/>
      <c r="AN34" s="149"/>
      <c r="AO34" s="148"/>
      <c r="AP34" s="149"/>
      <c r="AQ34" s="152"/>
      <c r="AR34" s="149"/>
      <c r="AS34" s="151"/>
      <c r="AT34" s="154"/>
      <c r="AX34" s="155"/>
    </row>
    <row r="35" spans="1:50" s="147" customFormat="1" ht="30.75" customHeight="1" x14ac:dyDescent="0.4">
      <c r="A35" s="357"/>
      <c r="B35" s="148"/>
      <c r="C35" s="149"/>
      <c r="D35" s="164"/>
      <c r="E35" s="168"/>
      <c r="F35" s="151"/>
      <c r="G35" s="152"/>
      <c r="H35" s="149"/>
      <c r="I35" s="152"/>
      <c r="J35" s="168"/>
      <c r="K35" s="149"/>
      <c r="L35" s="148"/>
      <c r="M35" s="361"/>
      <c r="N35" s="361"/>
      <c r="O35" s="361"/>
      <c r="P35" s="177"/>
      <c r="R35" s="357"/>
      <c r="S35" s="152"/>
      <c r="T35" s="149"/>
      <c r="U35" s="152"/>
      <c r="V35" s="149"/>
      <c r="W35" s="149"/>
      <c r="X35" s="148"/>
      <c r="Y35" s="164"/>
      <c r="Z35" s="152"/>
      <c r="AA35" s="168"/>
      <c r="AB35" s="151"/>
      <c r="AC35" s="154"/>
      <c r="AE35" s="173"/>
      <c r="AG35" s="155"/>
      <c r="AI35" s="274"/>
      <c r="AJ35" s="353" t="s">
        <v>442</v>
      </c>
      <c r="AK35" s="353"/>
      <c r="AL35" s="353"/>
      <c r="AM35" s="353"/>
      <c r="AN35" s="263"/>
      <c r="AO35" s="270"/>
      <c r="AP35" s="355" t="s">
        <v>443</v>
      </c>
      <c r="AQ35" s="355"/>
      <c r="AR35" s="355"/>
      <c r="AS35" s="287"/>
      <c r="AT35" s="272"/>
      <c r="AU35" s="355" t="s">
        <v>444</v>
      </c>
      <c r="AV35" s="355"/>
      <c r="AW35" s="355"/>
      <c r="AX35" s="264"/>
    </row>
    <row r="36" spans="1:50" s="147" customFormat="1" ht="9.75" customHeight="1" x14ac:dyDescent="0.4">
      <c r="A36" s="357"/>
      <c r="B36" s="148"/>
      <c r="C36" s="149"/>
      <c r="D36" s="152"/>
      <c r="E36" s="149"/>
      <c r="F36" s="151"/>
      <c r="G36" s="152"/>
      <c r="H36" s="149"/>
      <c r="I36" s="149"/>
      <c r="J36" s="149"/>
      <c r="K36" s="149"/>
      <c r="L36" s="148"/>
      <c r="M36" s="361"/>
      <c r="N36" s="361"/>
      <c r="O36" s="361"/>
      <c r="P36" s="177"/>
      <c r="R36" s="357"/>
      <c r="S36" s="152"/>
      <c r="T36" s="149"/>
      <c r="U36" s="152"/>
      <c r="V36" s="149"/>
      <c r="W36" s="149"/>
      <c r="X36" s="148"/>
      <c r="Y36" s="149"/>
      <c r="Z36" s="152"/>
      <c r="AA36" s="149"/>
      <c r="AB36" s="151"/>
      <c r="AC36" s="154"/>
      <c r="AE36" s="173"/>
      <c r="AG36" s="155"/>
      <c r="AI36" s="356" t="s">
        <v>481</v>
      </c>
      <c r="AJ36" s="152"/>
      <c r="AK36" s="153"/>
      <c r="AL36" s="150"/>
      <c r="AM36" s="153"/>
      <c r="AN36" s="149"/>
      <c r="AO36" s="159"/>
      <c r="AP36" s="153"/>
      <c r="AQ36" s="150"/>
      <c r="AR36" s="153"/>
      <c r="AS36" s="160"/>
      <c r="AT36" s="159"/>
      <c r="AU36" s="153"/>
      <c r="AV36" s="153"/>
      <c r="AW36" s="153"/>
      <c r="AX36" s="177"/>
    </row>
    <row r="37" spans="1:50" s="147" customFormat="1" ht="20.100000000000001" customHeight="1" x14ac:dyDescent="0.4">
      <c r="A37" s="357"/>
      <c r="B37" s="148"/>
      <c r="C37" s="149"/>
      <c r="D37" s="152"/>
      <c r="E37" s="149"/>
      <c r="F37" s="151"/>
      <c r="G37" s="152"/>
      <c r="H37" s="149"/>
      <c r="I37" s="149"/>
      <c r="J37" s="149"/>
      <c r="K37" s="149"/>
      <c r="L37" s="148"/>
      <c r="M37" s="368"/>
      <c r="N37" s="368"/>
      <c r="O37" s="368"/>
      <c r="P37" s="177"/>
      <c r="R37" s="357"/>
      <c r="S37" s="152"/>
      <c r="T37" s="149"/>
      <c r="U37" s="152"/>
      <c r="V37" s="149"/>
      <c r="W37" s="149"/>
      <c r="X37" s="148"/>
      <c r="Y37" s="168"/>
      <c r="Z37" s="152"/>
      <c r="AA37" s="164"/>
      <c r="AB37" s="151"/>
      <c r="AC37" s="154"/>
      <c r="AE37" s="173"/>
      <c r="AG37" s="155"/>
      <c r="AI37" s="359"/>
      <c r="AJ37" s="152"/>
      <c r="AK37" s="149"/>
      <c r="AL37" s="164"/>
      <c r="AM37" s="149"/>
      <c r="AN37" s="149"/>
      <c r="AO37" s="148"/>
      <c r="AP37" s="352" t="s">
        <v>701</v>
      </c>
      <c r="AQ37" s="352"/>
      <c r="AR37" s="352"/>
      <c r="AS37" s="149"/>
      <c r="AT37" s="148"/>
      <c r="AU37" s="352" t="s">
        <v>701</v>
      </c>
      <c r="AV37" s="352"/>
      <c r="AW37" s="352"/>
      <c r="AX37" s="177"/>
    </row>
    <row r="38" spans="1:50" s="147" customFormat="1" ht="20.100000000000001" customHeight="1" x14ac:dyDescent="0.4">
      <c r="A38" s="357"/>
      <c r="B38" s="163"/>
      <c r="C38" s="149"/>
      <c r="D38" s="164"/>
      <c r="E38" s="149"/>
      <c r="F38" s="151"/>
      <c r="G38" s="152"/>
      <c r="H38" s="149"/>
      <c r="I38" s="152"/>
      <c r="J38" s="149"/>
      <c r="K38" s="149"/>
      <c r="L38" s="163"/>
      <c r="M38" s="361"/>
      <c r="N38" s="361"/>
      <c r="O38" s="361"/>
      <c r="P38" s="177"/>
      <c r="R38" s="357"/>
      <c r="S38" s="164"/>
      <c r="T38" s="149"/>
      <c r="U38" s="152"/>
      <c r="V38" s="149"/>
      <c r="W38" s="149"/>
      <c r="X38" s="148"/>
      <c r="Y38" s="149"/>
      <c r="Z38" s="152"/>
      <c r="AA38" s="149"/>
      <c r="AB38" s="151"/>
      <c r="AC38" s="154"/>
      <c r="AE38" s="173"/>
      <c r="AG38" s="155"/>
      <c r="AI38" s="359"/>
      <c r="AJ38" s="152"/>
      <c r="AK38" s="168"/>
      <c r="AL38" s="169"/>
      <c r="AM38" s="168"/>
      <c r="AN38" s="149"/>
      <c r="AO38" s="148"/>
      <c r="AP38" s="352"/>
      <c r="AQ38" s="352"/>
      <c r="AR38" s="352"/>
      <c r="AS38" s="149"/>
      <c r="AT38" s="148"/>
      <c r="AU38" s="368"/>
      <c r="AV38" s="368"/>
      <c r="AW38" s="368"/>
      <c r="AX38" s="177"/>
    </row>
    <row r="39" spans="1:50" s="147" customFormat="1" ht="20.100000000000001" customHeight="1" x14ac:dyDescent="0.4">
      <c r="A39" s="357"/>
      <c r="B39" s="163"/>
      <c r="C39" s="168"/>
      <c r="D39" s="164"/>
      <c r="E39" s="168"/>
      <c r="F39" s="151"/>
      <c r="G39" s="152"/>
      <c r="H39" s="149"/>
      <c r="I39" s="152"/>
      <c r="J39" s="149"/>
      <c r="K39" s="149"/>
      <c r="L39" s="163"/>
      <c r="M39" s="361"/>
      <c r="N39" s="361"/>
      <c r="O39" s="361"/>
      <c r="P39" s="177"/>
      <c r="R39" s="357"/>
      <c r="S39" s="152"/>
      <c r="T39" s="164"/>
      <c r="U39" s="152"/>
      <c r="V39" s="164"/>
      <c r="W39" s="149"/>
      <c r="X39" s="148"/>
      <c r="Y39" s="149"/>
      <c r="Z39" s="152"/>
      <c r="AA39" s="149"/>
      <c r="AB39" s="151"/>
      <c r="AC39" s="154"/>
      <c r="AE39" s="173"/>
      <c r="AG39" s="155"/>
      <c r="AI39" s="359"/>
      <c r="AJ39" s="149"/>
      <c r="AK39" s="149"/>
      <c r="AL39" s="149"/>
      <c r="AM39" s="149"/>
      <c r="AN39" s="151"/>
      <c r="AO39" s="166"/>
      <c r="AP39" s="149"/>
      <c r="AQ39" s="149"/>
      <c r="AR39" s="149"/>
      <c r="AS39" s="149"/>
      <c r="AT39" s="148"/>
      <c r="AU39" s="149"/>
      <c r="AV39" s="149"/>
      <c r="AW39" s="149"/>
      <c r="AX39" s="177"/>
    </row>
    <row r="40" spans="1:50" s="147" customFormat="1" ht="20.100000000000001" customHeight="1" x14ac:dyDescent="0.4">
      <c r="A40" s="357"/>
      <c r="B40" s="163"/>
      <c r="C40" s="149"/>
      <c r="D40" s="152"/>
      <c r="E40" s="149"/>
      <c r="F40" s="151"/>
      <c r="G40" s="152"/>
      <c r="H40" s="149"/>
      <c r="I40" s="152"/>
      <c r="J40" s="149"/>
      <c r="K40" s="149"/>
      <c r="L40" s="163"/>
      <c r="M40" s="361"/>
      <c r="N40" s="361"/>
      <c r="O40" s="361"/>
      <c r="P40" s="177"/>
      <c r="R40" s="357"/>
      <c r="S40" s="152"/>
      <c r="T40" s="149"/>
      <c r="U40" s="166"/>
      <c r="V40" s="149"/>
      <c r="X40" s="148"/>
      <c r="Y40" s="149"/>
      <c r="Z40" s="149"/>
      <c r="AA40" s="149"/>
      <c r="AB40" s="151"/>
      <c r="AC40" s="154"/>
      <c r="AE40" s="173"/>
      <c r="AG40" s="155"/>
      <c r="AI40" s="359"/>
      <c r="AJ40" s="149"/>
      <c r="AK40" s="149"/>
      <c r="AL40" s="149"/>
      <c r="AM40" s="149"/>
      <c r="AN40" s="151"/>
      <c r="AO40" s="166"/>
      <c r="AP40" s="189"/>
      <c r="AQ40" s="152"/>
      <c r="AR40" s="149"/>
      <c r="AS40" s="149"/>
      <c r="AT40" s="148"/>
      <c r="AU40" s="149"/>
      <c r="AV40" s="149"/>
      <c r="AW40" s="149"/>
      <c r="AX40" s="177"/>
    </row>
    <row r="41" spans="1:50" s="147" customFormat="1" ht="20.100000000000001" customHeight="1" x14ac:dyDescent="0.4">
      <c r="A41" s="357"/>
      <c r="B41" s="163"/>
      <c r="C41" s="168"/>
      <c r="D41" s="152"/>
      <c r="E41" s="168"/>
      <c r="F41" s="151"/>
      <c r="G41" s="152"/>
      <c r="H41" s="149"/>
      <c r="I41" s="152"/>
      <c r="J41" s="149"/>
      <c r="K41" s="149"/>
      <c r="L41" s="148"/>
      <c r="M41" s="384"/>
      <c r="N41" s="384"/>
      <c r="O41" s="384"/>
      <c r="P41" s="177"/>
      <c r="R41" s="357"/>
      <c r="S41" s="152"/>
      <c r="T41" s="164"/>
      <c r="U41" s="166"/>
      <c r="V41" s="164"/>
      <c r="X41" s="148"/>
      <c r="Y41" s="149"/>
      <c r="Z41" s="149"/>
      <c r="AA41" s="149"/>
      <c r="AB41" s="151"/>
      <c r="AC41" s="154"/>
      <c r="AE41" s="173"/>
      <c r="AG41" s="155"/>
      <c r="AI41" s="359"/>
      <c r="AJ41" s="164"/>
      <c r="AK41" s="149"/>
      <c r="AL41" s="185"/>
      <c r="AM41" s="265" t="s">
        <v>26</v>
      </c>
      <c r="AN41" s="149"/>
      <c r="AO41" s="181"/>
      <c r="AP41" s="149"/>
      <c r="AQ41" s="149"/>
      <c r="AR41" s="149"/>
      <c r="AS41" s="149"/>
      <c r="AT41" s="148"/>
      <c r="AU41" s="149"/>
      <c r="AV41" s="149"/>
      <c r="AW41" s="149"/>
      <c r="AX41" s="177"/>
    </row>
    <row r="42" spans="1:50" s="147" customFormat="1" ht="20.100000000000001" customHeight="1" x14ac:dyDescent="0.4">
      <c r="A42" s="357"/>
      <c r="B42" s="148"/>
      <c r="C42" s="149"/>
      <c r="D42" s="152"/>
      <c r="E42" s="149"/>
      <c r="F42" s="151"/>
      <c r="G42" s="152"/>
      <c r="H42" s="149"/>
      <c r="I42" s="152"/>
      <c r="J42" s="149"/>
      <c r="K42" s="149"/>
      <c r="L42" s="148"/>
      <c r="M42" s="149"/>
      <c r="N42" s="149"/>
      <c r="O42" s="149"/>
      <c r="P42" s="177"/>
      <c r="R42" s="357"/>
      <c r="S42" s="164"/>
      <c r="U42" s="156"/>
      <c r="X42" s="148"/>
      <c r="Y42" s="186"/>
      <c r="Z42" s="184"/>
      <c r="AA42" s="186"/>
      <c r="AB42" s="151"/>
      <c r="AC42" s="154"/>
      <c r="AE42" s="173"/>
      <c r="AG42" s="155"/>
      <c r="AI42" s="359"/>
      <c r="AJ42" s="152"/>
      <c r="AK42" s="164"/>
      <c r="AL42" s="180"/>
      <c r="AM42" s="164" t="s">
        <v>482</v>
      </c>
      <c r="AN42" s="149"/>
      <c r="AO42" s="181"/>
      <c r="AP42" s="149"/>
      <c r="AQ42" s="149"/>
      <c r="AR42" s="149"/>
      <c r="AS42" s="149"/>
      <c r="AT42" s="148"/>
      <c r="AU42" s="149"/>
      <c r="AV42" s="149"/>
      <c r="AW42" s="149"/>
      <c r="AX42" s="177"/>
    </row>
    <row r="43" spans="1:50" s="147" customFormat="1" ht="20.100000000000001" customHeight="1" x14ac:dyDescent="0.4">
      <c r="A43" s="357"/>
      <c r="B43" s="148"/>
      <c r="C43" s="149"/>
      <c r="D43" s="152"/>
      <c r="E43" s="149"/>
      <c r="F43" s="151"/>
      <c r="G43" s="152"/>
      <c r="H43" s="149"/>
      <c r="I43" s="152"/>
      <c r="J43" s="149"/>
      <c r="K43" s="149"/>
      <c r="L43" s="148"/>
      <c r="M43" s="361"/>
      <c r="N43" s="361"/>
      <c r="O43" s="361"/>
      <c r="P43" s="177"/>
      <c r="R43" s="357"/>
      <c r="S43" s="152"/>
      <c r="U43" s="156"/>
      <c r="X43" s="148"/>
      <c r="Y43" s="186"/>
      <c r="Z43" s="184"/>
      <c r="AA43" s="186"/>
      <c r="AB43" s="151"/>
      <c r="AC43" s="154"/>
      <c r="AE43" s="173"/>
      <c r="AG43" s="155"/>
      <c r="AI43" s="359"/>
      <c r="AJ43" s="152"/>
      <c r="AK43" s="265" t="s">
        <v>18</v>
      </c>
      <c r="AL43" s="149"/>
      <c r="AM43" s="149"/>
      <c r="AN43" s="149"/>
      <c r="AO43" s="148"/>
      <c r="AP43" s="149"/>
      <c r="AQ43" s="149"/>
      <c r="AR43" s="149"/>
      <c r="AS43" s="149"/>
      <c r="AT43" s="148"/>
      <c r="AU43" s="149"/>
      <c r="AV43" s="149"/>
      <c r="AW43" s="149"/>
      <c r="AX43" s="177"/>
    </row>
    <row r="44" spans="1:50" s="147" customFormat="1" ht="20.100000000000001" customHeight="1" x14ac:dyDescent="0.4">
      <c r="A44" s="357"/>
      <c r="B44" s="163"/>
      <c r="C44" s="365" t="s">
        <v>483</v>
      </c>
      <c r="D44" s="366"/>
      <c r="E44" s="367"/>
      <c r="F44" s="151"/>
      <c r="G44" s="164"/>
      <c r="H44" s="149"/>
      <c r="I44" s="164"/>
      <c r="J44" s="149"/>
      <c r="K44" s="149"/>
      <c r="L44" s="163"/>
      <c r="M44" s="361"/>
      <c r="N44" s="361"/>
      <c r="O44" s="361"/>
      <c r="P44" s="177"/>
      <c r="R44" s="357"/>
      <c r="S44" s="156"/>
      <c r="T44" s="149"/>
      <c r="U44" s="149"/>
      <c r="V44" s="149"/>
      <c r="X44" s="148"/>
      <c r="Y44" s="369" t="s">
        <v>474</v>
      </c>
      <c r="Z44" s="370"/>
      <c r="AA44" s="371"/>
      <c r="AB44" s="151"/>
      <c r="AC44" s="154"/>
      <c r="AE44" s="173"/>
      <c r="AG44" s="155"/>
      <c r="AI44" s="359"/>
      <c r="AJ44" s="152"/>
      <c r="AK44" s="149" t="s">
        <v>484</v>
      </c>
      <c r="AL44" s="149"/>
      <c r="AM44" s="149"/>
      <c r="AN44" s="149"/>
      <c r="AO44" s="148"/>
      <c r="AP44" s="149"/>
      <c r="AQ44" s="149"/>
      <c r="AR44" s="149"/>
      <c r="AS44" s="149"/>
      <c r="AT44" s="148"/>
      <c r="AU44" s="149"/>
      <c r="AV44" s="149"/>
      <c r="AW44" s="149"/>
      <c r="AX44" s="177"/>
    </row>
    <row r="45" spans="1:50" s="147" customFormat="1" ht="20.100000000000001" customHeight="1" x14ac:dyDescent="0.4">
      <c r="A45" s="357"/>
      <c r="B45" s="148"/>
      <c r="C45" s="373" t="s">
        <v>485</v>
      </c>
      <c r="D45" s="373"/>
      <c r="E45" s="373"/>
      <c r="F45" s="151"/>
      <c r="G45" s="152"/>
      <c r="H45" s="164"/>
      <c r="I45" s="169"/>
      <c r="J45" s="164"/>
      <c r="K45" s="149"/>
      <c r="L45" s="163"/>
      <c r="M45" s="368"/>
      <c r="N45" s="368"/>
      <c r="O45" s="368"/>
      <c r="P45" s="177"/>
      <c r="R45" s="357"/>
      <c r="S45" s="156"/>
      <c r="T45" s="187"/>
      <c r="U45" s="188"/>
      <c r="V45" s="187"/>
      <c r="X45" s="148"/>
      <c r="Y45" s="372" t="s">
        <v>486</v>
      </c>
      <c r="Z45" s="372"/>
      <c r="AA45" s="372"/>
      <c r="AB45" s="151"/>
      <c r="AC45" s="154"/>
      <c r="AE45" s="173"/>
      <c r="AG45" s="155"/>
      <c r="AI45" s="359"/>
      <c r="AJ45" s="163"/>
      <c r="AK45" s="149"/>
      <c r="AL45" s="178"/>
      <c r="AM45" s="265" t="s">
        <v>29</v>
      </c>
      <c r="AN45" s="149"/>
      <c r="AO45" s="170"/>
      <c r="AP45" s="189"/>
      <c r="AQ45" s="152"/>
      <c r="AR45" s="149"/>
      <c r="AS45" s="149"/>
      <c r="AT45" s="148"/>
      <c r="AU45" s="149"/>
      <c r="AV45" s="149"/>
      <c r="AW45" s="149"/>
      <c r="AX45" s="177"/>
    </row>
    <row r="46" spans="1:50" s="147" customFormat="1" ht="20.100000000000001" customHeight="1" x14ac:dyDescent="0.4">
      <c r="A46" s="357"/>
      <c r="B46" s="170"/>
      <c r="C46" s="386"/>
      <c r="D46" s="386"/>
      <c r="E46" s="386"/>
      <c r="F46" s="190"/>
      <c r="G46" s="152"/>
      <c r="H46" s="361"/>
      <c r="I46" s="361"/>
      <c r="J46" s="361"/>
      <c r="K46" s="149"/>
      <c r="L46" s="148"/>
      <c r="M46" s="361"/>
      <c r="N46" s="361"/>
      <c r="O46" s="361"/>
      <c r="P46" s="177"/>
      <c r="R46" s="357"/>
      <c r="S46" s="152"/>
      <c r="T46" s="365" t="s">
        <v>487</v>
      </c>
      <c r="U46" s="366"/>
      <c r="V46" s="367"/>
      <c r="W46" s="149"/>
      <c r="X46" s="148"/>
      <c r="Y46" s="361"/>
      <c r="Z46" s="361"/>
      <c r="AA46" s="361"/>
      <c r="AB46" s="151"/>
      <c r="AC46" s="154"/>
      <c r="AE46" s="173"/>
      <c r="AG46" s="155"/>
      <c r="AI46" s="359"/>
      <c r="AJ46" s="152"/>
      <c r="AK46" s="149"/>
      <c r="AL46" s="180"/>
      <c r="AM46" s="149" t="s">
        <v>488</v>
      </c>
      <c r="AN46" s="149"/>
      <c r="AO46" s="170"/>
      <c r="AP46" s="191"/>
      <c r="AQ46" s="152"/>
      <c r="AR46" s="164"/>
      <c r="AS46" s="149"/>
      <c r="AT46" s="148"/>
      <c r="AU46" s="149"/>
      <c r="AV46" s="149"/>
      <c r="AW46" s="149"/>
      <c r="AX46" s="177"/>
    </row>
    <row r="47" spans="1:50" s="147" customFormat="1" ht="20.100000000000001" customHeight="1" x14ac:dyDescent="0.2">
      <c r="A47" s="357"/>
      <c r="B47" s="170"/>
      <c r="C47" s="387"/>
      <c r="D47" s="387"/>
      <c r="E47" s="387"/>
      <c r="F47" s="190"/>
      <c r="G47" s="152"/>
      <c r="H47" s="368"/>
      <c r="I47" s="368"/>
      <c r="J47" s="368"/>
      <c r="K47" s="149"/>
      <c r="L47" s="148"/>
      <c r="M47" s="361"/>
      <c r="N47" s="361"/>
      <c r="O47" s="361"/>
      <c r="P47" s="177"/>
      <c r="R47" s="357"/>
      <c r="S47" s="152"/>
      <c r="T47" s="372" t="s">
        <v>489</v>
      </c>
      <c r="U47" s="372"/>
      <c r="V47" s="372"/>
      <c r="W47" s="149"/>
      <c r="X47" s="148"/>
      <c r="Y47" s="368"/>
      <c r="Z47" s="368"/>
      <c r="AA47" s="368"/>
      <c r="AB47" s="151"/>
      <c r="AC47" s="154"/>
      <c r="AE47" s="173"/>
      <c r="AG47" s="155"/>
      <c r="AI47" s="359"/>
      <c r="AJ47" s="163"/>
      <c r="AK47" s="149"/>
      <c r="AL47" s="152"/>
      <c r="AM47" s="149"/>
      <c r="AN47" s="149"/>
      <c r="AO47" s="148"/>
      <c r="AP47" s="192"/>
      <c r="AQ47" s="164"/>
      <c r="AR47" s="149"/>
      <c r="AS47" s="149"/>
      <c r="AT47" s="148"/>
      <c r="AU47" s="149"/>
      <c r="AV47" s="149"/>
      <c r="AW47" s="149"/>
      <c r="AX47" s="177"/>
    </row>
    <row r="48" spans="1:50" s="147" customFormat="1" ht="20.100000000000001" customHeight="1" x14ac:dyDescent="0.4">
      <c r="A48" s="357"/>
      <c r="B48" s="163"/>
      <c r="C48" s="149"/>
      <c r="D48" s="164"/>
      <c r="E48" s="149"/>
      <c r="F48" s="151"/>
      <c r="G48" s="152"/>
      <c r="H48" s="149"/>
      <c r="I48" s="149"/>
      <c r="J48" s="149"/>
      <c r="K48" s="149"/>
      <c r="L48" s="163"/>
      <c r="M48" s="361"/>
      <c r="N48" s="361"/>
      <c r="O48" s="361"/>
      <c r="P48" s="177"/>
      <c r="R48" s="357"/>
      <c r="S48" s="164"/>
      <c r="T48" s="149"/>
      <c r="U48" s="164"/>
      <c r="V48" s="149"/>
      <c r="W48" s="149"/>
      <c r="X48" s="163"/>
      <c r="Y48" s="266" t="s">
        <v>31</v>
      </c>
      <c r="Z48" s="164"/>
      <c r="AA48" s="266" t="s">
        <v>31</v>
      </c>
      <c r="AB48" s="151"/>
      <c r="AC48" s="154"/>
      <c r="AE48" s="173"/>
      <c r="AG48" s="155"/>
      <c r="AI48" s="359"/>
      <c r="AJ48" s="152"/>
      <c r="AK48" s="149"/>
      <c r="AL48" s="152"/>
      <c r="AM48" s="149"/>
      <c r="AN48" s="149"/>
      <c r="AO48" s="148"/>
      <c r="AP48" s="149"/>
      <c r="AQ48" s="164"/>
      <c r="AR48" s="149"/>
      <c r="AS48" s="149"/>
      <c r="AT48" s="148"/>
      <c r="AU48" s="149"/>
      <c r="AV48" s="149"/>
      <c r="AW48" s="149"/>
      <c r="AX48" s="177"/>
    </row>
    <row r="49" spans="1:50" s="147" customFormat="1" ht="20.100000000000001" customHeight="1" x14ac:dyDescent="0.4">
      <c r="A49" s="357"/>
      <c r="B49" s="163"/>
      <c r="C49" s="168"/>
      <c r="D49" s="164"/>
      <c r="E49" s="168"/>
      <c r="F49" s="151"/>
      <c r="G49" s="152"/>
      <c r="H49" s="149"/>
      <c r="I49" s="149"/>
      <c r="J49" s="149"/>
      <c r="K49" s="149"/>
      <c r="L49" s="163"/>
      <c r="M49" s="368"/>
      <c r="N49" s="368"/>
      <c r="O49" s="368"/>
      <c r="P49" s="177"/>
      <c r="R49" s="357"/>
      <c r="S49" s="164"/>
      <c r="T49" s="265" t="s">
        <v>22</v>
      </c>
      <c r="U49" s="166"/>
      <c r="V49" s="265" t="s">
        <v>22</v>
      </c>
      <c r="W49" s="149"/>
      <c r="X49" s="148"/>
      <c r="Y49" s="149" t="s">
        <v>490</v>
      </c>
      <c r="Z49" s="149"/>
      <c r="AA49" s="149" t="s">
        <v>491</v>
      </c>
      <c r="AB49" s="151"/>
      <c r="AC49" s="154"/>
      <c r="AE49" s="173"/>
      <c r="AG49" s="155"/>
      <c r="AI49" s="359"/>
      <c r="AJ49" s="163"/>
      <c r="AK49" s="193"/>
      <c r="AL49" s="152"/>
      <c r="AM49" s="149"/>
      <c r="AN49" s="149"/>
      <c r="AO49" s="148"/>
      <c r="AP49" s="149"/>
      <c r="AQ49" s="149"/>
      <c r="AR49" s="193"/>
      <c r="AS49" s="149"/>
      <c r="AT49" s="148"/>
      <c r="AU49" s="149"/>
      <c r="AV49" s="149"/>
      <c r="AW49" s="149"/>
      <c r="AX49" s="177"/>
    </row>
    <row r="50" spans="1:50" s="147" customFormat="1" ht="20.100000000000001" customHeight="1" x14ac:dyDescent="0.4">
      <c r="A50" s="357"/>
      <c r="B50" s="163"/>
      <c r="C50" s="149"/>
      <c r="D50" s="152"/>
      <c r="E50" s="149"/>
      <c r="F50" s="151"/>
      <c r="G50" s="152"/>
      <c r="H50" s="149"/>
      <c r="I50" s="149"/>
      <c r="J50" s="149"/>
      <c r="K50" s="149"/>
      <c r="L50" s="163"/>
      <c r="M50" s="361"/>
      <c r="N50" s="361"/>
      <c r="O50" s="361"/>
      <c r="P50" s="177"/>
      <c r="R50" s="357"/>
      <c r="S50" s="164"/>
      <c r="T50" s="149" t="s">
        <v>754</v>
      </c>
      <c r="U50" s="166"/>
      <c r="V50" s="149" t="s">
        <v>755</v>
      </c>
      <c r="W50" s="149"/>
      <c r="X50" s="163"/>
      <c r="Y50" s="149"/>
      <c r="Z50" s="152"/>
      <c r="AA50" s="149"/>
      <c r="AB50" s="151"/>
      <c r="AC50" s="154"/>
      <c r="AE50" s="173"/>
      <c r="AG50" s="155"/>
      <c r="AI50" s="359"/>
      <c r="AJ50" s="152"/>
      <c r="AK50" s="149"/>
      <c r="AL50" s="152"/>
      <c r="AM50" s="149"/>
      <c r="AN50" s="149"/>
      <c r="AO50" s="148"/>
      <c r="AP50" s="149"/>
      <c r="AQ50" s="149"/>
      <c r="AR50" s="149"/>
      <c r="AS50" s="149"/>
      <c r="AT50" s="148"/>
      <c r="AU50" s="149"/>
      <c r="AV50" s="149"/>
      <c r="AW50" s="149"/>
      <c r="AX50" s="177"/>
    </row>
    <row r="51" spans="1:50" s="147" customFormat="1" ht="20.100000000000001" customHeight="1" x14ac:dyDescent="0.4">
      <c r="A51" s="357"/>
      <c r="B51" s="148"/>
      <c r="C51" s="149"/>
      <c r="D51" s="152"/>
      <c r="E51" s="149"/>
      <c r="F51" s="151"/>
      <c r="G51" s="152"/>
      <c r="H51" s="149"/>
      <c r="I51" s="152"/>
      <c r="J51" s="149"/>
      <c r="K51" s="149"/>
      <c r="L51" s="148"/>
      <c r="M51" s="368"/>
      <c r="N51" s="368"/>
      <c r="O51" s="368"/>
      <c r="P51" s="177"/>
      <c r="R51" s="357"/>
      <c r="S51" s="164"/>
      <c r="T51" s="149"/>
      <c r="U51" s="152"/>
      <c r="V51" s="149"/>
      <c r="W51" s="149"/>
      <c r="X51" s="148"/>
      <c r="Y51" s="168"/>
      <c r="Z51" s="152"/>
      <c r="AA51" s="168"/>
      <c r="AB51" s="151"/>
      <c r="AC51" s="154"/>
      <c r="AE51" s="173"/>
      <c r="AG51" s="155"/>
      <c r="AI51" s="359"/>
      <c r="AJ51" s="149"/>
      <c r="AK51" s="149"/>
      <c r="AL51" s="152"/>
      <c r="AM51" s="149"/>
      <c r="AN51" s="149"/>
      <c r="AO51" s="163"/>
      <c r="AP51" s="149"/>
      <c r="AQ51" s="164"/>
      <c r="AR51" s="149"/>
      <c r="AS51" s="149"/>
      <c r="AT51" s="148"/>
      <c r="AU51" s="149"/>
      <c r="AV51" s="149"/>
      <c r="AW51" s="149"/>
      <c r="AX51" s="177"/>
    </row>
    <row r="52" spans="1:50" s="147" customFormat="1" ht="20.100000000000001" customHeight="1" x14ac:dyDescent="0.4">
      <c r="A52" s="357"/>
      <c r="B52" s="148"/>
      <c r="C52" s="164"/>
      <c r="D52" s="149"/>
      <c r="E52" s="149"/>
      <c r="F52" s="151"/>
      <c r="G52" s="152"/>
      <c r="H52" s="149"/>
      <c r="I52" s="152"/>
      <c r="J52" s="149"/>
      <c r="K52" s="149"/>
      <c r="L52" s="148"/>
      <c r="M52" s="368"/>
      <c r="N52" s="368"/>
      <c r="O52" s="368"/>
      <c r="P52" s="177"/>
      <c r="R52" s="357"/>
      <c r="S52" s="152"/>
      <c r="T52" s="149"/>
      <c r="U52" s="149"/>
      <c r="V52" s="149"/>
      <c r="W52" s="149"/>
      <c r="X52" s="163"/>
      <c r="Y52" s="149"/>
      <c r="Z52" s="152"/>
      <c r="AA52" s="149"/>
      <c r="AB52" s="151"/>
      <c r="AC52" s="154"/>
      <c r="AE52" s="173"/>
      <c r="AG52" s="155"/>
      <c r="AI52" s="359"/>
      <c r="AJ52" s="149"/>
      <c r="AK52" s="149"/>
      <c r="AL52" s="152"/>
      <c r="AM52" s="149"/>
      <c r="AN52" s="149"/>
      <c r="AO52" s="148"/>
      <c r="AP52" s="168"/>
      <c r="AQ52" s="180"/>
      <c r="AR52" s="168"/>
      <c r="AS52" s="149"/>
      <c r="AT52" s="148"/>
      <c r="AU52" s="149"/>
      <c r="AV52" s="149"/>
      <c r="AW52" s="149"/>
      <c r="AX52" s="177"/>
    </row>
    <row r="53" spans="1:50" s="147" customFormat="1" ht="20.100000000000001" customHeight="1" x14ac:dyDescent="0.4">
      <c r="A53" s="357"/>
      <c r="B53" s="148"/>
      <c r="C53" s="149"/>
      <c r="D53" s="149"/>
      <c r="E53" s="149"/>
      <c r="F53" s="151"/>
      <c r="G53" s="152"/>
      <c r="H53" s="149"/>
      <c r="I53" s="149"/>
      <c r="J53" s="149"/>
      <c r="K53" s="149"/>
      <c r="L53" s="148"/>
      <c r="M53" s="368"/>
      <c r="N53" s="368"/>
      <c r="O53" s="368"/>
      <c r="P53" s="177"/>
      <c r="R53" s="357"/>
      <c r="S53" s="152"/>
      <c r="T53" s="149"/>
      <c r="U53" s="149"/>
      <c r="V53" s="149"/>
      <c r="W53" s="149"/>
      <c r="X53" s="148"/>
      <c r="Y53" s="168"/>
      <c r="Z53" s="152"/>
      <c r="AA53" s="164"/>
      <c r="AB53" s="151"/>
      <c r="AC53" s="154"/>
      <c r="AE53" s="173"/>
      <c r="AG53" s="155"/>
      <c r="AI53" s="359"/>
      <c r="AJ53" s="149"/>
      <c r="AK53" s="149"/>
      <c r="AL53" s="149"/>
      <c r="AM53" s="149"/>
      <c r="AN53" s="149"/>
      <c r="AO53" s="163"/>
      <c r="AP53" s="149"/>
      <c r="AQ53" s="164"/>
      <c r="AR53" s="149"/>
      <c r="AS53" s="149"/>
      <c r="AT53" s="148"/>
      <c r="AU53" s="149"/>
      <c r="AV53" s="149"/>
      <c r="AW53" s="149"/>
      <c r="AX53" s="177"/>
    </row>
    <row r="54" spans="1:50" s="147" customFormat="1" ht="20.100000000000001" customHeight="1" x14ac:dyDescent="0.4">
      <c r="A54" s="357"/>
      <c r="B54" s="164"/>
      <c r="C54" s="149"/>
      <c r="D54" s="169"/>
      <c r="E54" s="149"/>
      <c r="F54" s="151"/>
      <c r="G54" s="152"/>
      <c r="H54" s="149"/>
      <c r="I54" s="164"/>
      <c r="J54" s="149"/>
      <c r="K54" s="149"/>
      <c r="L54" s="170"/>
      <c r="M54" s="352"/>
      <c r="N54" s="352"/>
      <c r="O54" s="352"/>
      <c r="P54" s="155"/>
      <c r="R54" s="357"/>
      <c r="S54" s="164"/>
      <c r="T54" s="365" t="s">
        <v>492</v>
      </c>
      <c r="U54" s="366"/>
      <c r="V54" s="367"/>
      <c r="W54" s="149"/>
      <c r="X54" s="163"/>
      <c r="Y54" s="149"/>
      <c r="Z54" s="152"/>
      <c r="AA54" s="149"/>
      <c r="AB54" s="151"/>
      <c r="AC54" s="154"/>
      <c r="AE54" s="173"/>
      <c r="AG54" s="155"/>
      <c r="AI54" s="359"/>
      <c r="AJ54" s="149"/>
      <c r="AK54" s="149"/>
      <c r="AL54" s="149"/>
      <c r="AM54" s="149"/>
      <c r="AN54" s="149"/>
      <c r="AO54" s="148"/>
      <c r="AP54" s="164"/>
      <c r="AQ54" s="152"/>
      <c r="AR54" s="164"/>
      <c r="AS54" s="149"/>
      <c r="AT54" s="148"/>
      <c r="AU54" s="149"/>
      <c r="AV54" s="149"/>
      <c r="AW54" s="149"/>
      <c r="AX54" s="177"/>
    </row>
    <row r="55" spans="1:50" s="147" customFormat="1" ht="20.100000000000001" customHeight="1" x14ac:dyDescent="0.4">
      <c r="A55" s="357"/>
      <c r="B55" s="149"/>
      <c r="C55" s="168"/>
      <c r="D55" s="169"/>
      <c r="E55" s="149"/>
      <c r="F55" s="151"/>
      <c r="G55" s="152"/>
      <c r="H55" s="168"/>
      <c r="I55" s="164"/>
      <c r="J55" s="164"/>
      <c r="K55" s="149"/>
      <c r="L55" s="170"/>
      <c r="M55" s="352"/>
      <c r="N55" s="352"/>
      <c r="O55" s="352"/>
      <c r="P55" s="155"/>
      <c r="R55" s="357"/>
      <c r="S55" s="152"/>
      <c r="T55" s="368" t="s">
        <v>493</v>
      </c>
      <c r="U55" s="368"/>
      <c r="V55" s="368"/>
      <c r="W55" s="149"/>
      <c r="X55" s="148"/>
      <c r="Y55" s="149"/>
      <c r="Z55" s="149"/>
      <c r="AA55" s="149"/>
      <c r="AB55" s="151"/>
      <c r="AC55" s="154"/>
      <c r="AE55" s="173"/>
      <c r="AG55" s="155"/>
      <c r="AI55" s="359"/>
      <c r="AJ55" s="164"/>
      <c r="AK55" s="149"/>
      <c r="AL55" s="152"/>
      <c r="AM55" s="149"/>
      <c r="AN55" s="149"/>
      <c r="AO55" s="148"/>
      <c r="AP55" s="149"/>
      <c r="AQ55" s="152"/>
      <c r="AR55" s="149"/>
      <c r="AS55" s="149"/>
      <c r="AT55" s="148"/>
      <c r="AU55" s="149"/>
      <c r="AV55" s="149"/>
      <c r="AW55" s="149"/>
      <c r="AX55" s="177"/>
    </row>
    <row r="56" spans="1:50" s="147" customFormat="1" ht="20.100000000000001" customHeight="1" x14ac:dyDescent="0.4">
      <c r="A56" s="357"/>
      <c r="B56" s="154"/>
      <c r="D56" s="166"/>
      <c r="E56" s="149"/>
      <c r="F56" s="151"/>
      <c r="G56" s="166"/>
      <c r="H56" s="149"/>
      <c r="I56" s="166"/>
      <c r="L56" s="163"/>
      <c r="M56" s="361"/>
      <c r="N56" s="361"/>
      <c r="O56" s="361"/>
      <c r="P56" s="177"/>
      <c r="R56" s="357"/>
      <c r="S56" s="152"/>
      <c r="T56" s="361"/>
      <c r="U56" s="361"/>
      <c r="V56" s="361"/>
      <c r="W56" s="149"/>
      <c r="X56" s="148"/>
      <c r="Y56" s="164"/>
      <c r="Z56" s="164"/>
      <c r="AA56" s="149"/>
      <c r="AB56" s="151"/>
      <c r="AC56" s="154"/>
      <c r="AE56" s="173"/>
      <c r="AG56" s="155"/>
      <c r="AI56" s="359"/>
      <c r="AJ56" s="152"/>
      <c r="AK56" s="149"/>
      <c r="AL56" s="152"/>
      <c r="AM56" s="149"/>
      <c r="AN56" s="149"/>
      <c r="AO56" s="148"/>
      <c r="AP56" s="149"/>
      <c r="AQ56" s="152"/>
      <c r="AR56" s="149"/>
      <c r="AS56" s="149"/>
      <c r="AT56" s="148"/>
      <c r="AU56" s="149"/>
      <c r="AV56" s="149"/>
      <c r="AW56" s="149"/>
      <c r="AX56" s="177"/>
    </row>
    <row r="57" spans="1:50" s="147" customFormat="1" ht="20.100000000000001" customHeight="1" x14ac:dyDescent="0.4">
      <c r="A57" s="357"/>
      <c r="B57" s="154"/>
      <c r="C57" s="168"/>
      <c r="D57" s="166"/>
      <c r="E57" s="164"/>
      <c r="F57" s="151"/>
      <c r="G57" s="166"/>
      <c r="H57" s="168"/>
      <c r="I57" s="166"/>
      <c r="J57" s="168"/>
      <c r="L57" s="148"/>
      <c r="M57" s="368"/>
      <c r="N57" s="368"/>
      <c r="O57" s="368"/>
      <c r="P57" s="177"/>
      <c r="R57" s="357"/>
      <c r="S57" s="152"/>
      <c r="T57" s="368"/>
      <c r="U57" s="368"/>
      <c r="V57" s="368"/>
      <c r="W57" s="151"/>
      <c r="X57" s="148"/>
      <c r="Y57" s="164"/>
      <c r="Z57" s="149"/>
      <c r="AA57" s="168"/>
      <c r="AB57" s="151"/>
      <c r="AC57" s="154"/>
      <c r="AE57" s="173"/>
      <c r="AG57" s="155"/>
      <c r="AI57" s="359"/>
      <c r="AJ57" s="152"/>
      <c r="AK57" s="164"/>
      <c r="AL57" s="194"/>
      <c r="AM57" s="149"/>
      <c r="AN57" s="149"/>
      <c r="AO57" s="148"/>
      <c r="AP57" s="149"/>
      <c r="AQ57" s="152"/>
      <c r="AR57" s="149"/>
      <c r="AS57" s="149"/>
      <c r="AT57" s="148"/>
      <c r="AU57" s="149"/>
      <c r="AV57" s="149"/>
      <c r="AW57" s="149"/>
      <c r="AX57" s="177"/>
    </row>
    <row r="58" spans="1:50" s="147" customFormat="1" ht="20.100000000000001" customHeight="1" x14ac:dyDescent="0.4">
      <c r="A58" s="357"/>
      <c r="B58" s="163"/>
      <c r="C58" s="149"/>
      <c r="D58" s="152"/>
      <c r="E58" s="149"/>
      <c r="F58" s="151"/>
      <c r="G58" s="152"/>
      <c r="H58" s="149"/>
      <c r="I58" s="152"/>
      <c r="J58" s="149"/>
      <c r="K58" s="149"/>
      <c r="L58" s="154"/>
      <c r="P58" s="155"/>
      <c r="R58" s="357"/>
      <c r="S58" s="152"/>
      <c r="T58" s="149"/>
      <c r="U58" s="164"/>
      <c r="V58" s="149"/>
      <c r="W58" s="151"/>
      <c r="X58" s="152"/>
      <c r="Y58" s="149"/>
      <c r="Z58" s="149"/>
      <c r="AA58" s="149"/>
      <c r="AB58" s="149"/>
      <c r="AC58" s="154"/>
      <c r="AE58" s="173"/>
      <c r="AG58" s="155"/>
      <c r="AI58" s="359"/>
      <c r="AJ58" s="152"/>
      <c r="AK58" s="149"/>
      <c r="AL58" s="180"/>
      <c r="AM58" s="149"/>
      <c r="AN58" s="149"/>
      <c r="AO58" s="148"/>
      <c r="AP58" s="164"/>
      <c r="AQ58" s="152"/>
      <c r="AR58" s="149"/>
      <c r="AS58" s="149"/>
      <c r="AT58" s="148"/>
      <c r="AU58" s="149"/>
      <c r="AV58" s="149"/>
      <c r="AW58" s="149"/>
      <c r="AX58" s="177"/>
    </row>
    <row r="59" spans="1:50" s="147" customFormat="1" ht="20.100000000000001" customHeight="1" x14ac:dyDescent="0.4">
      <c r="A59" s="357"/>
      <c r="B59" s="148"/>
      <c r="C59" s="164"/>
      <c r="D59" s="152"/>
      <c r="E59" s="149"/>
      <c r="F59" s="151"/>
      <c r="G59" s="152"/>
      <c r="H59" s="149"/>
      <c r="I59" s="152"/>
      <c r="J59" s="149"/>
      <c r="K59" s="149"/>
      <c r="L59" s="154"/>
      <c r="P59" s="155"/>
      <c r="R59" s="357"/>
      <c r="S59" s="152"/>
      <c r="T59" s="149"/>
      <c r="U59" s="152"/>
      <c r="V59" s="164"/>
      <c r="W59" s="151"/>
      <c r="X59" s="152"/>
      <c r="Y59" s="149"/>
      <c r="Z59" s="149"/>
      <c r="AA59" s="149"/>
      <c r="AB59" s="149"/>
      <c r="AC59" s="154"/>
      <c r="AE59" s="173"/>
      <c r="AG59" s="155"/>
      <c r="AI59" s="359"/>
      <c r="AJ59" s="148"/>
      <c r="AK59" s="149"/>
      <c r="AL59" s="152"/>
      <c r="AM59" s="149"/>
      <c r="AN59" s="149"/>
      <c r="AO59" s="148"/>
      <c r="AP59" s="149"/>
      <c r="AQ59" s="152"/>
      <c r="AR59" s="149"/>
      <c r="AS59" s="149"/>
      <c r="AT59" s="148"/>
      <c r="AU59" s="149"/>
      <c r="AV59" s="149"/>
      <c r="AW59" s="149"/>
      <c r="AX59" s="177"/>
    </row>
    <row r="60" spans="1:50" s="147" customFormat="1" ht="20.100000000000001" customHeight="1" thickBot="1" x14ac:dyDescent="0.45">
      <c r="A60" s="357"/>
      <c r="B60" s="148"/>
      <c r="C60" s="164"/>
      <c r="D60" s="152"/>
      <c r="E60" s="149"/>
      <c r="F60" s="151"/>
      <c r="G60" s="152"/>
      <c r="H60" s="149"/>
      <c r="I60" s="152"/>
      <c r="J60" s="149"/>
      <c r="K60" s="149"/>
      <c r="L60" s="154"/>
      <c r="P60" s="155"/>
      <c r="R60" s="358"/>
      <c r="S60" s="152"/>
      <c r="T60" s="149"/>
      <c r="U60" s="152"/>
      <c r="V60" s="164"/>
      <c r="W60" s="151"/>
      <c r="X60" s="148"/>
      <c r="Y60" s="149"/>
      <c r="Z60" s="152"/>
      <c r="AA60" s="149"/>
      <c r="AB60" s="151"/>
      <c r="AC60" s="154"/>
      <c r="AE60" s="173"/>
      <c r="AG60" s="155"/>
      <c r="AI60" s="360"/>
      <c r="AJ60" s="195"/>
      <c r="AK60" s="196"/>
      <c r="AL60" s="197"/>
      <c r="AM60" s="196"/>
      <c r="AN60" s="196"/>
      <c r="AO60" s="195"/>
      <c r="AP60" s="196"/>
      <c r="AQ60" s="197"/>
      <c r="AR60" s="196"/>
      <c r="AS60" s="196"/>
      <c r="AT60" s="195"/>
      <c r="AU60" s="196"/>
      <c r="AV60" s="196"/>
      <c r="AW60" s="196"/>
      <c r="AX60" s="198"/>
    </row>
    <row r="61" spans="1:50" s="293" customFormat="1" ht="30" customHeight="1" x14ac:dyDescent="0.3">
      <c r="A61" s="273"/>
      <c r="B61" s="276"/>
      <c r="C61" s="353" t="s">
        <v>442</v>
      </c>
      <c r="D61" s="353"/>
      <c r="E61" s="353"/>
      <c r="F61" s="277"/>
      <c r="G61" s="278"/>
      <c r="H61" s="354" t="s">
        <v>443</v>
      </c>
      <c r="I61" s="354"/>
      <c r="J61" s="354"/>
      <c r="K61" s="279"/>
      <c r="L61" s="280"/>
      <c r="M61" s="362" t="s">
        <v>444</v>
      </c>
      <c r="N61" s="362"/>
      <c r="O61" s="362"/>
      <c r="P61" s="281"/>
      <c r="Q61" s="286"/>
      <c r="R61" s="273"/>
      <c r="S61" s="276"/>
      <c r="T61" s="353" t="s">
        <v>442</v>
      </c>
      <c r="U61" s="353"/>
      <c r="V61" s="353"/>
      <c r="W61" s="277"/>
      <c r="X61" s="288"/>
      <c r="Y61" s="355" t="s">
        <v>443</v>
      </c>
      <c r="Z61" s="355"/>
      <c r="AA61" s="355"/>
      <c r="AB61" s="289"/>
      <c r="AC61" s="290"/>
      <c r="AD61" s="388" t="s">
        <v>494</v>
      </c>
      <c r="AE61" s="388"/>
      <c r="AF61" s="388"/>
      <c r="AG61" s="291"/>
      <c r="AH61" s="286"/>
      <c r="AI61" s="286"/>
      <c r="AJ61" s="292"/>
      <c r="AK61" s="286"/>
      <c r="AL61" s="292"/>
      <c r="AM61" s="286"/>
      <c r="AN61" s="286"/>
      <c r="AO61" s="292"/>
      <c r="AP61" s="286"/>
      <c r="AQ61" s="292"/>
      <c r="AR61" s="286"/>
      <c r="AS61" s="286"/>
      <c r="AT61" s="292"/>
      <c r="AU61" s="286"/>
      <c r="AV61" s="286"/>
      <c r="AW61" s="286"/>
      <c r="AX61" s="286"/>
    </row>
    <row r="62" spans="1:50" ht="9.75" customHeight="1" x14ac:dyDescent="0.2">
      <c r="A62" s="356" t="s">
        <v>495</v>
      </c>
      <c r="B62" s="152"/>
      <c r="C62" s="153"/>
      <c r="D62" s="150"/>
      <c r="E62" s="153"/>
      <c r="F62" s="149"/>
      <c r="G62" s="159"/>
      <c r="H62" s="153"/>
      <c r="I62" s="150"/>
      <c r="J62" s="153"/>
      <c r="K62" s="160"/>
      <c r="L62" s="161"/>
      <c r="M62" s="157"/>
      <c r="N62" s="157"/>
      <c r="O62" s="157"/>
      <c r="P62" s="200"/>
      <c r="Q62" s="147"/>
      <c r="R62" s="356" t="s">
        <v>496</v>
      </c>
      <c r="S62" s="152"/>
      <c r="T62" s="153"/>
      <c r="U62" s="150"/>
      <c r="V62" s="153"/>
      <c r="W62" s="149"/>
      <c r="X62" s="161"/>
      <c r="Y62" s="157"/>
      <c r="Z62" s="158"/>
      <c r="AA62" s="157"/>
      <c r="AB62" s="201"/>
      <c r="AC62" s="161"/>
      <c r="AD62" s="157"/>
      <c r="AE62" s="162"/>
      <c r="AF62" s="157"/>
      <c r="AG62" s="155"/>
      <c r="AH62" s="147"/>
      <c r="AI62" s="389"/>
      <c r="AJ62" s="389"/>
      <c r="AK62" s="389"/>
      <c r="AL62" s="202"/>
      <c r="AM62" s="202"/>
      <c r="AN62" s="203"/>
      <c r="AO62" s="203"/>
      <c r="AP62" s="203"/>
      <c r="AQ62" s="203"/>
      <c r="AR62" s="203"/>
      <c r="AS62" s="203"/>
      <c r="AT62" s="203"/>
      <c r="AU62" s="203"/>
      <c r="AV62" s="203"/>
      <c r="AW62" s="203"/>
      <c r="AX62" s="203"/>
    </row>
    <row r="63" spans="1:50" ht="20.100000000000001" customHeight="1" x14ac:dyDescent="0.2">
      <c r="A63" s="357"/>
      <c r="B63" s="152"/>
      <c r="C63" s="149"/>
      <c r="D63" s="164"/>
      <c r="E63" s="149"/>
      <c r="F63" s="149"/>
      <c r="G63" s="163"/>
      <c r="H63" s="149"/>
      <c r="I63" s="164"/>
      <c r="J63" s="149"/>
      <c r="K63" s="151"/>
      <c r="L63" s="170"/>
      <c r="M63" s="361"/>
      <c r="N63" s="361"/>
      <c r="O63" s="361"/>
      <c r="P63" s="177"/>
      <c r="Q63" s="147"/>
      <c r="R63" s="357"/>
      <c r="S63" s="163"/>
      <c r="T63" s="149"/>
      <c r="U63" s="169"/>
      <c r="V63" s="149"/>
      <c r="W63" s="149"/>
      <c r="X63" s="154"/>
      <c r="Y63" s="147"/>
      <c r="Z63" s="156"/>
      <c r="AA63" s="147"/>
      <c r="AB63" s="190"/>
      <c r="AC63" s="170"/>
      <c r="AD63" s="361"/>
      <c r="AE63" s="361"/>
      <c r="AF63" s="361"/>
      <c r="AG63" s="155"/>
      <c r="AH63" s="147"/>
      <c r="AI63" s="389"/>
      <c r="AJ63" s="389"/>
      <c r="AK63" s="389"/>
      <c r="AL63" s="202"/>
      <c r="AM63" s="202"/>
      <c r="AN63" s="203"/>
      <c r="AO63" s="203"/>
      <c r="AP63" s="203"/>
      <c r="AQ63" s="203"/>
      <c r="AR63" s="203"/>
      <c r="AS63" s="203"/>
      <c r="AT63" s="203"/>
      <c r="AU63" s="203"/>
      <c r="AV63" s="203"/>
      <c r="AW63" s="203"/>
      <c r="AX63" s="203"/>
    </row>
    <row r="64" spans="1:50" ht="20.100000000000001" customHeight="1" x14ac:dyDescent="0.2">
      <c r="A64" s="357"/>
      <c r="B64" s="152"/>
      <c r="C64" s="168"/>
      <c r="D64" s="169"/>
      <c r="E64" s="168"/>
      <c r="F64" s="149"/>
      <c r="G64" s="148"/>
      <c r="H64" s="168"/>
      <c r="I64" s="169"/>
      <c r="J64" s="168"/>
      <c r="K64" s="151"/>
      <c r="L64" s="170"/>
      <c r="M64" s="381"/>
      <c r="N64" s="381"/>
      <c r="O64" s="381"/>
      <c r="P64" s="177"/>
      <c r="Q64" s="147"/>
      <c r="R64" s="357"/>
      <c r="S64" s="148"/>
      <c r="T64" s="168"/>
      <c r="U64" s="169"/>
      <c r="V64" s="168"/>
      <c r="W64" s="149"/>
      <c r="X64" s="154"/>
      <c r="Y64" s="352" t="s">
        <v>701</v>
      </c>
      <c r="Z64" s="352"/>
      <c r="AA64" s="352"/>
      <c r="AB64" s="190"/>
      <c r="AC64" s="170"/>
      <c r="AD64" s="390"/>
      <c r="AE64" s="390"/>
      <c r="AF64" s="390"/>
      <c r="AG64" s="155"/>
      <c r="AH64" s="147"/>
      <c r="AI64" s="203"/>
      <c r="AJ64" s="203"/>
      <c r="AK64" s="202"/>
      <c r="AL64" s="202"/>
      <c r="AM64" s="202"/>
      <c r="AN64" s="203"/>
      <c r="AO64" s="203"/>
      <c r="AP64" s="203"/>
      <c r="AQ64" s="203"/>
      <c r="AR64" s="203"/>
      <c r="AS64" s="203"/>
      <c r="AT64" s="203"/>
      <c r="AU64" s="203"/>
      <c r="AV64" s="203"/>
      <c r="AW64" s="203"/>
      <c r="AX64" s="203"/>
    </row>
    <row r="65" spans="1:50" ht="20.100000000000001" customHeight="1" x14ac:dyDescent="0.2">
      <c r="A65" s="357"/>
      <c r="B65" s="152"/>
      <c r="C65" s="265" t="s">
        <v>20</v>
      </c>
      <c r="D65" s="169"/>
      <c r="E65" s="265" t="s">
        <v>34</v>
      </c>
      <c r="F65" s="149"/>
      <c r="G65" s="170"/>
      <c r="H65" s="149"/>
      <c r="I65" s="166"/>
      <c r="J65" s="149"/>
      <c r="K65" s="151"/>
      <c r="L65" s="170"/>
      <c r="M65" s="352"/>
      <c r="N65" s="352"/>
      <c r="O65" s="352"/>
      <c r="P65" s="155"/>
      <c r="Q65" s="147"/>
      <c r="R65" s="357"/>
      <c r="S65" s="171"/>
      <c r="T65" s="149"/>
      <c r="U65" s="169"/>
      <c r="V65" s="149"/>
      <c r="W65" s="147"/>
      <c r="X65" s="154"/>
      <c r="Y65" s="204"/>
      <c r="Z65" s="166"/>
      <c r="AA65" s="204"/>
      <c r="AB65" s="190"/>
      <c r="AC65" s="148"/>
      <c r="AD65" s="361"/>
      <c r="AE65" s="361"/>
      <c r="AF65" s="361"/>
      <c r="AG65" s="155"/>
      <c r="AH65" s="147"/>
      <c r="AI65" s="203"/>
      <c r="AJ65" s="203"/>
      <c r="AK65" s="391"/>
      <c r="AL65" s="392"/>
      <c r="AM65" s="392"/>
      <c r="AN65" s="392"/>
      <c r="AO65" s="392"/>
      <c r="AP65" s="392"/>
      <c r="AQ65" s="392"/>
      <c r="AR65" s="392"/>
      <c r="AS65" s="392"/>
      <c r="AT65" s="392"/>
      <c r="AU65" s="392"/>
      <c r="AV65" s="392"/>
      <c r="AW65" s="392"/>
      <c r="AX65" s="392"/>
    </row>
    <row r="66" spans="1:50" ht="20.100000000000001" customHeight="1" x14ac:dyDescent="0.2">
      <c r="A66" s="357"/>
      <c r="B66" s="152"/>
      <c r="C66" s="164" t="s">
        <v>497</v>
      </c>
      <c r="D66" s="169"/>
      <c r="E66" s="164" t="s">
        <v>498</v>
      </c>
      <c r="F66" s="149"/>
      <c r="G66" s="170"/>
      <c r="H66" s="164"/>
      <c r="I66" s="166"/>
      <c r="J66" s="164"/>
      <c r="K66" s="151"/>
      <c r="L66" s="170"/>
      <c r="M66" s="352"/>
      <c r="N66" s="352"/>
      <c r="O66" s="352"/>
      <c r="P66" s="155"/>
      <c r="Q66" s="147"/>
      <c r="R66" s="357"/>
      <c r="S66" s="171"/>
      <c r="T66" s="168"/>
      <c r="U66" s="169"/>
      <c r="V66" s="168"/>
      <c r="W66" s="147"/>
      <c r="X66" s="154"/>
      <c r="Y66" s="176"/>
      <c r="Z66" s="166"/>
      <c r="AA66" s="176"/>
      <c r="AB66" s="190"/>
      <c r="AC66" s="148"/>
      <c r="AD66" s="384"/>
      <c r="AE66" s="384"/>
      <c r="AF66" s="384"/>
      <c r="AG66" s="155"/>
      <c r="AH66" s="147"/>
      <c r="AI66" s="203"/>
      <c r="AJ66" s="203"/>
      <c r="AK66" s="392"/>
      <c r="AL66" s="392"/>
      <c r="AM66" s="392"/>
      <c r="AN66" s="392"/>
      <c r="AO66" s="392"/>
      <c r="AP66" s="392"/>
      <c r="AQ66" s="392"/>
      <c r="AR66" s="392"/>
      <c r="AS66" s="392"/>
      <c r="AT66" s="392"/>
      <c r="AU66" s="392"/>
      <c r="AV66" s="392"/>
      <c r="AW66" s="392"/>
      <c r="AX66" s="392"/>
    </row>
    <row r="67" spans="1:50" ht="20.100000000000001" customHeight="1" x14ac:dyDescent="0.2">
      <c r="A67" s="357"/>
      <c r="B67" s="152"/>
      <c r="C67" s="169"/>
      <c r="D67" s="169"/>
      <c r="E67" s="169"/>
      <c r="F67" s="149"/>
      <c r="G67" s="148"/>
      <c r="H67" s="149"/>
      <c r="I67" s="152"/>
      <c r="J67" s="205"/>
      <c r="K67" s="151"/>
      <c r="L67" s="170"/>
      <c r="M67" s="397"/>
      <c r="N67" s="397"/>
      <c r="O67" s="397"/>
      <c r="P67" s="155"/>
      <c r="Q67" s="147"/>
      <c r="R67" s="357"/>
      <c r="S67" s="152"/>
      <c r="T67" s="205"/>
      <c r="U67" s="206"/>
      <c r="V67" s="205"/>
      <c r="W67" s="149"/>
      <c r="X67" s="154"/>
      <c r="Y67" s="147"/>
      <c r="Z67" s="156"/>
      <c r="AA67" s="147"/>
      <c r="AB67" s="190"/>
      <c r="AC67" s="154"/>
      <c r="AD67" s="147"/>
      <c r="AE67" s="173"/>
      <c r="AF67" s="147"/>
      <c r="AG67" s="155"/>
      <c r="AH67" s="147"/>
      <c r="AI67" s="203"/>
      <c r="AJ67" s="203"/>
      <c r="AK67" s="392"/>
      <c r="AL67" s="392"/>
      <c r="AM67" s="392"/>
      <c r="AN67" s="392"/>
      <c r="AO67" s="392"/>
      <c r="AP67" s="392"/>
      <c r="AQ67" s="392"/>
      <c r="AR67" s="392"/>
      <c r="AS67" s="392"/>
      <c r="AT67" s="392"/>
      <c r="AU67" s="392"/>
      <c r="AV67" s="392"/>
      <c r="AW67" s="392"/>
      <c r="AX67" s="392"/>
    </row>
    <row r="68" spans="1:50" ht="20.100000000000001" customHeight="1" x14ac:dyDescent="0.2">
      <c r="A68" s="357"/>
      <c r="B68" s="152"/>
      <c r="C68" s="169"/>
      <c r="D68" s="169"/>
      <c r="E68" s="169"/>
      <c r="F68" s="149"/>
      <c r="G68" s="148"/>
      <c r="H68" s="149"/>
      <c r="I68" s="152"/>
      <c r="J68" s="149"/>
      <c r="K68" s="151"/>
      <c r="L68" s="170"/>
      <c r="M68" s="398"/>
      <c r="N68" s="398"/>
      <c r="O68" s="398"/>
      <c r="P68" s="155"/>
      <c r="Q68" s="147"/>
      <c r="R68" s="357"/>
      <c r="S68" s="152"/>
      <c r="T68" s="205"/>
      <c r="U68" s="206"/>
      <c r="V68" s="205"/>
      <c r="W68" s="149"/>
      <c r="X68" s="154"/>
      <c r="Y68" s="147"/>
      <c r="Z68" s="156"/>
      <c r="AA68" s="147"/>
      <c r="AB68" s="190"/>
      <c r="AC68" s="154"/>
      <c r="AD68" s="147"/>
      <c r="AE68" s="173"/>
      <c r="AF68" s="147"/>
      <c r="AG68" s="155"/>
      <c r="AH68" s="147"/>
      <c r="AI68" s="203"/>
      <c r="AJ68" s="203"/>
      <c r="AK68" s="392"/>
      <c r="AL68" s="392"/>
      <c r="AM68" s="392"/>
      <c r="AN68" s="392"/>
      <c r="AO68" s="392"/>
      <c r="AP68" s="392"/>
      <c r="AQ68" s="392"/>
      <c r="AR68" s="392"/>
      <c r="AS68" s="392"/>
      <c r="AT68" s="392"/>
      <c r="AU68" s="392"/>
      <c r="AV68" s="392"/>
      <c r="AW68" s="392"/>
      <c r="AX68" s="392"/>
    </row>
    <row r="69" spans="1:50" ht="20.100000000000001" customHeight="1" x14ac:dyDescent="0.2">
      <c r="A69" s="357"/>
      <c r="B69" s="152"/>
      <c r="C69" s="265" t="s">
        <v>21</v>
      </c>
      <c r="D69" s="169"/>
      <c r="E69" s="265" t="s">
        <v>26</v>
      </c>
      <c r="F69" s="149"/>
      <c r="G69" s="148"/>
      <c r="H69" s="266" t="s">
        <v>21</v>
      </c>
      <c r="I69" s="164"/>
      <c r="J69" s="266" t="s">
        <v>21</v>
      </c>
      <c r="K69" s="151"/>
      <c r="L69" s="148"/>
      <c r="M69" s="399" t="s">
        <v>21</v>
      </c>
      <c r="N69" s="399"/>
      <c r="O69" s="399"/>
      <c r="P69" s="177"/>
      <c r="Q69" s="147"/>
      <c r="R69" s="357"/>
      <c r="S69" s="163"/>
      <c r="T69" s="365" t="s">
        <v>499</v>
      </c>
      <c r="U69" s="366"/>
      <c r="V69" s="367"/>
      <c r="W69" s="149"/>
      <c r="X69" s="154"/>
      <c r="Y69" s="147"/>
      <c r="Z69" s="156"/>
      <c r="AA69" s="147"/>
      <c r="AB69" s="190"/>
      <c r="AC69" s="154"/>
      <c r="AD69" s="147"/>
      <c r="AE69" s="173"/>
      <c r="AF69" s="147"/>
      <c r="AG69" s="155"/>
      <c r="AH69" s="147"/>
      <c r="AI69" s="203"/>
      <c r="AJ69" s="203"/>
      <c r="AK69" s="207"/>
      <c r="AL69" s="207"/>
      <c r="AM69" s="207"/>
      <c r="AN69" s="207"/>
      <c r="AO69" s="207"/>
      <c r="AP69" s="207"/>
      <c r="AQ69" s="207"/>
      <c r="AR69" s="207"/>
      <c r="AS69" s="207"/>
      <c r="AT69" s="207"/>
      <c r="AU69" s="207"/>
      <c r="AV69" s="207"/>
      <c r="AW69" s="207"/>
      <c r="AX69" s="207"/>
    </row>
    <row r="70" spans="1:50" ht="20.100000000000001" customHeight="1" x14ac:dyDescent="0.2">
      <c r="A70" s="357"/>
      <c r="B70" s="152"/>
      <c r="C70" s="168" t="s">
        <v>500</v>
      </c>
      <c r="D70" s="208"/>
      <c r="E70" s="164" t="s">
        <v>501</v>
      </c>
      <c r="F70" s="149"/>
      <c r="G70" s="148"/>
      <c r="H70" s="149" t="s">
        <v>502</v>
      </c>
      <c r="I70" s="152"/>
      <c r="J70" s="168" t="s">
        <v>739</v>
      </c>
      <c r="K70" s="151"/>
      <c r="L70" s="148"/>
      <c r="M70" s="372" t="s">
        <v>503</v>
      </c>
      <c r="N70" s="372"/>
      <c r="O70" s="372"/>
      <c r="P70" s="177"/>
      <c r="Q70" s="147"/>
      <c r="R70" s="357"/>
      <c r="S70" s="148"/>
      <c r="T70" s="372" t="s">
        <v>504</v>
      </c>
      <c r="U70" s="372"/>
      <c r="V70" s="372"/>
      <c r="W70" s="149"/>
      <c r="X70" s="154"/>
      <c r="Y70" s="147"/>
      <c r="Z70" s="156"/>
      <c r="AA70" s="147"/>
      <c r="AB70" s="190"/>
      <c r="AC70" s="154"/>
      <c r="AD70" s="147"/>
      <c r="AE70" s="173"/>
      <c r="AF70" s="147"/>
      <c r="AG70" s="155"/>
      <c r="AH70" s="147"/>
      <c r="AI70" s="203"/>
      <c r="AJ70" s="203"/>
      <c r="AK70" s="207"/>
      <c r="AL70" s="207"/>
      <c r="AM70" s="207"/>
      <c r="AN70" s="207"/>
      <c r="AO70" s="207"/>
      <c r="AP70" s="207"/>
      <c r="AQ70" s="207"/>
      <c r="AR70" s="207"/>
      <c r="AS70" s="207"/>
      <c r="AT70" s="207"/>
      <c r="AU70" s="207"/>
      <c r="AV70" s="207"/>
      <c r="AW70" s="207"/>
      <c r="AX70" s="207"/>
    </row>
    <row r="71" spans="1:50" ht="20.100000000000001" customHeight="1" x14ac:dyDescent="0.2">
      <c r="A71" s="357"/>
      <c r="B71" s="152"/>
      <c r="C71" s="365" t="s">
        <v>499</v>
      </c>
      <c r="D71" s="366"/>
      <c r="E71" s="367"/>
      <c r="F71" s="149"/>
      <c r="G71" s="148"/>
      <c r="H71" s="149"/>
      <c r="I71" s="152"/>
      <c r="J71" s="149"/>
      <c r="K71" s="151"/>
      <c r="L71" s="148"/>
      <c r="M71" s="149"/>
      <c r="N71" s="149"/>
      <c r="O71" s="149"/>
      <c r="P71" s="177"/>
      <c r="Q71" s="147"/>
      <c r="R71" s="357"/>
      <c r="S71" s="152"/>
      <c r="T71" s="265" t="s">
        <v>24</v>
      </c>
      <c r="U71" s="152"/>
      <c r="V71" s="149"/>
      <c r="W71" s="149"/>
      <c r="X71" s="154"/>
      <c r="Y71" s="147"/>
      <c r="Z71" s="156"/>
      <c r="AA71" s="147"/>
      <c r="AB71" s="190"/>
      <c r="AC71" s="154"/>
      <c r="AD71" s="147"/>
      <c r="AE71" s="173"/>
      <c r="AF71" s="147"/>
      <c r="AG71" s="155"/>
      <c r="AH71" s="147"/>
      <c r="AI71" s="203"/>
      <c r="AJ71" s="203"/>
      <c r="AK71" s="207"/>
      <c r="AL71" s="207"/>
      <c r="AM71" s="207"/>
      <c r="AN71" s="207"/>
      <c r="AO71" s="207"/>
      <c r="AP71" s="207"/>
      <c r="AQ71" s="207"/>
      <c r="AR71" s="207"/>
      <c r="AS71" s="207"/>
      <c r="AT71" s="207"/>
      <c r="AU71" s="207"/>
      <c r="AV71" s="207"/>
      <c r="AW71" s="207"/>
      <c r="AX71" s="207"/>
    </row>
    <row r="72" spans="1:50" ht="20.100000000000001" customHeight="1" x14ac:dyDescent="0.2">
      <c r="A72" s="357"/>
      <c r="B72" s="152"/>
      <c r="C72" s="372" t="s">
        <v>505</v>
      </c>
      <c r="D72" s="372"/>
      <c r="E72" s="372"/>
      <c r="F72" s="149"/>
      <c r="G72" s="148"/>
      <c r="H72" s="149"/>
      <c r="I72" s="152"/>
      <c r="J72" s="149"/>
      <c r="K72" s="151"/>
      <c r="L72" s="148"/>
      <c r="M72" s="149"/>
      <c r="N72" s="149"/>
      <c r="O72" s="149"/>
      <c r="P72" s="177"/>
      <c r="Q72" s="147"/>
      <c r="R72" s="357"/>
      <c r="S72" s="152"/>
      <c r="T72" s="164" t="s">
        <v>506</v>
      </c>
      <c r="U72" s="152"/>
      <c r="V72" s="149"/>
      <c r="W72" s="149"/>
      <c r="X72" s="154"/>
      <c r="Y72" s="147"/>
      <c r="Z72" s="156"/>
      <c r="AA72" s="147"/>
      <c r="AB72" s="190"/>
      <c r="AC72" s="154"/>
      <c r="AD72" s="147"/>
      <c r="AE72" s="173"/>
      <c r="AF72" s="147"/>
      <c r="AG72" s="155"/>
      <c r="AH72" s="147"/>
      <c r="AI72" s="203"/>
      <c r="AJ72" s="203"/>
      <c r="AK72" s="393"/>
      <c r="AL72" s="393"/>
      <c r="AM72" s="393"/>
      <c r="AN72" s="393"/>
      <c r="AO72" s="393"/>
      <c r="AP72" s="393"/>
      <c r="AQ72" s="207"/>
      <c r="AR72" s="207"/>
      <c r="AS72" s="207"/>
      <c r="AT72" s="207"/>
      <c r="AU72" s="207"/>
      <c r="AV72" s="207"/>
      <c r="AW72" s="207"/>
      <c r="AX72" s="207"/>
    </row>
    <row r="73" spans="1:50" ht="20.100000000000001" customHeight="1" x14ac:dyDescent="0.2">
      <c r="A73" s="357"/>
      <c r="B73" s="152"/>
      <c r="C73" s="265" t="s">
        <v>653</v>
      </c>
      <c r="D73" s="164"/>
      <c r="E73" s="149"/>
      <c r="F73" s="149"/>
      <c r="G73" s="148"/>
      <c r="H73" s="266" t="s">
        <v>653</v>
      </c>
      <c r="I73" s="164"/>
      <c r="J73" s="266" t="s">
        <v>18</v>
      </c>
      <c r="K73" s="151"/>
      <c r="L73" s="163"/>
      <c r="M73" s="361"/>
      <c r="N73" s="361"/>
      <c r="O73" s="361"/>
      <c r="P73" s="177"/>
      <c r="Q73" s="147"/>
      <c r="R73" s="357"/>
      <c r="S73" s="163"/>
      <c r="T73" s="149"/>
      <c r="U73" s="152"/>
      <c r="V73" s="265" t="s">
        <v>659</v>
      </c>
      <c r="W73" s="149"/>
      <c r="X73" s="154"/>
      <c r="Y73" s="147"/>
      <c r="Z73" s="156"/>
      <c r="AA73" s="147"/>
      <c r="AB73" s="190"/>
      <c r="AC73" s="148"/>
      <c r="AD73" s="394" t="s">
        <v>23</v>
      </c>
      <c r="AE73" s="395"/>
      <c r="AF73" s="396"/>
      <c r="AG73" s="177"/>
      <c r="AH73" s="147"/>
      <c r="AI73" s="203"/>
      <c r="AJ73" s="203"/>
      <c r="AK73" s="393"/>
      <c r="AL73" s="393"/>
      <c r="AM73" s="393"/>
      <c r="AN73" s="393"/>
      <c r="AO73" s="393"/>
      <c r="AP73" s="393"/>
      <c r="AQ73" s="207"/>
      <c r="AR73" s="207"/>
      <c r="AS73" s="207"/>
      <c r="AT73" s="207"/>
      <c r="AU73" s="207"/>
      <c r="AV73" s="207"/>
      <c r="AW73" s="207"/>
      <c r="AX73" s="207"/>
    </row>
    <row r="74" spans="1:50" ht="20.100000000000001" customHeight="1" x14ac:dyDescent="0.2">
      <c r="A74" s="357"/>
      <c r="B74" s="152"/>
      <c r="C74" s="164" t="s">
        <v>507</v>
      </c>
      <c r="D74" s="152"/>
      <c r="E74" s="164"/>
      <c r="F74" s="149"/>
      <c r="G74" s="148"/>
      <c r="H74" s="164" t="s">
        <v>656</v>
      </c>
      <c r="I74" s="152"/>
      <c r="J74" s="149" t="s">
        <v>508</v>
      </c>
      <c r="K74" s="151"/>
      <c r="L74" s="148"/>
      <c r="M74" s="361"/>
      <c r="N74" s="361"/>
      <c r="O74" s="361"/>
      <c r="P74" s="177"/>
      <c r="Q74" s="147"/>
      <c r="R74" s="357"/>
      <c r="S74" s="152"/>
      <c r="T74" s="164"/>
      <c r="U74" s="152"/>
      <c r="V74" s="149" t="s">
        <v>660</v>
      </c>
      <c r="W74" s="149"/>
      <c r="X74" s="154"/>
      <c r="Y74" s="147"/>
      <c r="Z74" s="156"/>
      <c r="AA74" s="147"/>
      <c r="AB74" s="190"/>
      <c r="AC74" s="148"/>
      <c r="AD74" s="373" t="s">
        <v>509</v>
      </c>
      <c r="AE74" s="373"/>
      <c r="AF74" s="373"/>
      <c r="AG74" s="177"/>
      <c r="AH74" s="147"/>
      <c r="AI74" s="203"/>
      <c r="AJ74" s="203"/>
      <c r="AK74" s="207"/>
      <c r="AL74" s="207"/>
      <c r="AM74" s="207"/>
      <c r="AN74" s="207"/>
      <c r="AO74" s="207"/>
      <c r="AP74" s="207"/>
      <c r="AQ74" s="207"/>
      <c r="AR74" s="207"/>
      <c r="AS74" s="207"/>
      <c r="AT74" s="207"/>
      <c r="AU74" s="207"/>
      <c r="AV74" s="207"/>
      <c r="AW74" s="207"/>
      <c r="AX74" s="207"/>
    </row>
    <row r="75" spans="1:50" ht="20.100000000000001" customHeight="1" x14ac:dyDescent="0.2">
      <c r="A75" s="357"/>
      <c r="B75" s="152"/>
      <c r="C75" s="149"/>
      <c r="D75" s="152"/>
      <c r="E75" s="149"/>
      <c r="F75" s="151"/>
      <c r="G75" s="209"/>
      <c r="H75" s="205"/>
      <c r="I75" s="206"/>
      <c r="J75" s="205"/>
      <c r="K75" s="151"/>
      <c r="L75" s="148"/>
      <c r="M75" s="205"/>
      <c r="N75" s="205"/>
      <c r="O75" s="205"/>
      <c r="P75" s="177"/>
      <c r="Q75" s="147"/>
      <c r="R75" s="357"/>
      <c r="S75" s="152"/>
      <c r="T75" s="149"/>
      <c r="U75" s="152"/>
      <c r="V75" s="149"/>
      <c r="W75" s="149"/>
      <c r="X75" s="154"/>
      <c r="Y75" s="147"/>
      <c r="Z75" s="156"/>
      <c r="AA75" s="147"/>
      <c r="AB75" s="190"/>
      <c r="AC75" s="148"/>
      <c r="AD75" s="149"/>
      <c r="AE75" s="164"/>
      <c r="AF75" s="149"/>
      <c r="AG75" s="177"/>
      <c r="AH75" s="147"/>
      <c r="AI75" s="203"/>
      <c r="AJ75" s="203"/>
      <c r="AK75" s="207"/>
      <c r="AL75" s="207"/>
      <c r="AM75" s="207"/>
      <c r="AN75" s="207"/>
      <c r="AO75" s="207"/>
      <c r="AP75" s="207"/>
      <c r="AQ75" s="207"/>
      <c r="AR75" s="207"/>
      <c r="AS75" s="207"/>
      <c r="AT75" s="207"/>
      <c r="AU75" s="207"/>
      <c r="AV75" s="207"/>
      <c r="AW75" s="207"/>
      <c r="AX75" s="207"/>
    </row>
    <row r="76" spans="1:50" ht="20.100000000000001" customHeight="1" x14ac:dyDescent="0.2">
      <c r="A76" s="357"/>
      <c r="B76" s="152"/>
      <c r="C76" s="149"/>
      <c r="D76" s="152"/>
      <c r="E76" s="149"/>
      <c r="F76" s="151"/>
      <c r="G76" s="209"/>
      <c r="H76" s="205"/>
      <c r="I76" s="206"/>
      <c r="J76" s="205"/>
      <c r="K76" s="151"/>
      <c r="L76" s="148"/>
      <c r="M76" s="205"/>
      <c r="N76" s="205"/>
      <c r="O76" s="205"/>
      <c r="P76" s="177"/>
      <c r="Q76" s="147"/>
      <c r="R76" s="357"/>
      <c r="S76" s="152"/>
      <c r="T76" s="149"/>
      <c r="U76" s="152"/>
      <c r="V76" s="149"/>
      <c r="W76" s="149"/>
      <c r="X76" s="154"/>
      <c r="Y76" s="147"/>
      <c r="Z76" s="156"/>
      <c r="AA76" s="147"/>
      <c r="AB76" s="190"/>
      <c r="AC76" s="148"/>
      <c r="AD76" s="149"/>
      <c r="AE76" s="164"/>
      <c r="AF76" s="149"/>
      <c r="AG76" s="177"/>
      <c r="AH76" s="147"/>
      <c r="AI76" s="203"/>
      <c r="AJ76" s="203"/>
      <c r="AK76" s="207"/>
      <c r="AL76" s="207"/>
      <c r="AM76" s="207"/>
      <c r="AN76" s="207"/>
      <c r="AO76" s="207"/>
      <c r="AP76" s="207"/>
      <c r="AQ76" s="207"/>
      <c r="AR76" s="207"/>
      <c r="AS76" s="207"/>
      <c r="AT76" s="207"/>
      <c r="AU76" s="207"/>
      <c r="AV76" s="207"/>
      <c r="AW76" s="207"/>
      <c r="AX76" s="207"/>
    </row>
    <row r="77" spans="1:50" ht="20.100000000000001" customHeight="1" x14ac:dyDescent="0.2">
      <c r="A77" s="357"/>
      <c r="B77" s="163"/>
      <c r="C77" s="149"/>
      <c r="D77" s="164"/>
      <c r="E77" s="149"/>
      <c r="F77" s="149"/>
      <c r="G77" s="163"/>
      <c r="H77" s="149"/>
      <c r="I77" s="164"/>
      <c r="J77" s="149"/>
      <c r="K77" s="149"/>
      <c r="L77" s="148"/>
      <c r="M77" s="361"/>
      <c r="N77" s="403"/>
      <c r="O77" s="403"/>
      <c r="P77" s="177"/>
      <c r="Q77" s="147"/>
      <c r="R77" s="357"/>
      <c r="S77" s="152"/>
      <c r="T77" s="361"/>
      <c r="U77" s="361"/>
      <c r="V77" s="361"/>
      <c r="W77" s="149"/>
      <c r="X77" s="154"/>
      <c r="Y77" s="147"/>
      <c r="Z77" s="156"/>
      <c r="AA77" s="147"/>
      <c r="AB77" s="190"/>
      <c r="AC77" s="148"/>
      <c r="AD77" s="361"/>
      <c r="AE77" s="361"/>
      <c r="AF77" s="361"/>
      <c r="AG77" s="177"/>
      <c r="AH77" s="147"/>
      <c r="AI77" s="203"/>
      <c r="AJ77" s="203"/>
      <c r="AK77" s="207"/>
      <c r="AL77" s="207"/>
      <c r="AM77" s="207"/>
      <c r="AN77" s="207"/>
      <c r="AO77" s="207"/>
      <c r="AP77" s="207"/>
      <c r="AQ77" s="207"/>
      <c r="AR77" s="207"/>
      <c r="AS77" s="207"/>
      <c r="AT77" s="207"/>
      <c r="AU77" s="207"/>
      <c r="AV77" s="207"/>
      <c r="AW77" s="207"/>
      <c r="AX77" s="207"/>
    </row>
    <row r="78" spans="1:50" ht="20.100000000000001" customHeight="1" x14ac:dyDescent="0.2">
      <c r="A78" s="357"/>
      <c r="B78" s="164"/>
      <c r="C78" s="149"/>
      <c r="D78" s="164"/>
      <c r="E78" s="149"/>
      <c r="F78" s="149"/>
      <c r="G78" s="163"/>
      <c r="H78" s="168"/>
      <c r="I78" s="164"/>
      <c r="J78" s="168"/>
      <c r="K78" s="149"/>
      <c r="L78" s="148"/>
      <c r="M78" s="368"/>
      <c r="N78" s="368"/>
      <c r="O78" s="368"/>
      <c r="P78" s="177"/>
      <c r="Q78" s="147"/>
      <c r="R78" s="357"/>
      <c r="S78" s="152"/>
      <c r="T78" s="368"/>
      <c r="U78" s="368"/>
      <c r="V78" s="368"/>
      <c r="W78" s="149"/>
      <c r="X78" s="154"/>
      <c r="Y78" s="147"/>
      <c r="Z78" s="156"/>
      <c r="AA78" s="147"/>
      <c r="AB78" s="190"/>
      <c r="AC78" s="148"/>
      <c r="AD78" s="361"/>
      <c r="AE78" s="361"/>
      <c r="AF78" s="361"/>
      <c r="AG78" s="177"/>
      <c r="AH78" s="147"/>
      <c r="AI78" s="203"/>
      <c r="AJ78" s="203"/>
      <c r="AK78" s="207"/>
      <c r="AL78" s="207"/>
      <c r="AM78" s="207"/>
      <c r="AN78" s="207"/>
      <c r="AO78" s="207"/>
      <c r="AP78" s="207"/>
      <c r="AQ78" s="207"/>
      <c r="AR78" s="207"/>
      <c r="AS78" s="207"/>
      <c r="AT78" s="207"/>
      <c r="AU78" s="207"/>
      <c r="AV78" s="207"/>
      <c r="AW78" s="207"/>
      <c r="AX78" s="207"/>
    </row>
    <row r="79" spans="1:50" ht="20.100000000000001" customHeight="1" x14ac:dyDescent="0.2">
      <c r="A79" s="357"/>
      <c r="B79" s="163"/>
      <c r="C79" s="149"/>
      <c r="D79" s="164"/>
      <c r="E79" s="149"/>
      <c r="F79" s="149"/>
      <c r="G79" s="163"/>
      <c r="H79" s="361"/>
      <c r="I79" s="361"/>
      <c r="J79" s="361"/>
      <c r="K79" s="149"/>
      <c r="L79" s="170"/>
      <c r="M79" s="400"/>
      <c r="N79" s="401"/>
      <c r="O79" s="401"/>
      <c r="P79" s="155"/>
      <c r="Q79" s="147"/>
      <c r="R79" s="357"/>
      <c r="S79" s="166"/>
      <c r="T79" s="361"/>
      <c r="U79" s="361"/>
      <c r="V79" s="361"/>
      <c r="W79" s="147"/>
      <c r="X79" s="154"/>
      <c r="Y79" s="147"/>
      <c r="Z79" s="156"/>
      <c r="AA79" s="147"/>
      <c r="AB79" s="190"/>
      <c r="AC79" s="170"/>
      <c r="AD79" s="361"/>
      <c r="AE79" s="361"/>
      <c r="AF79" s="361"/>
      <c r="AG79" s="155"/>
      <c r="AH79" s="147"/>
      <c r="AI79" s="203"/>
      <c r="AJ79" s="203"/>
      <c r="AK79" s="207"/>
      <c r="AL79" s="207"/>
      <c r="AM79" s="207"/>
      <c r="AN79" s="207"/>
      <c r="AO79" s="207"/>
      <c r="AP79" s="207"/>
      <c r="AQ79" s="207"/>
      <c r="AR79" s="207"/>
      <c r="AS79" s="207"/>
      <c r="AT79" s="207"/>
      <c r="AU79" s="207"/>
      <c r="AV79" s="207"/>
      <c r="AW79" s="207"/>
      <c r="AX79" s="207"/>
    </row>
    <row r="80" spans="1:50" ht="20.100000000000001" customHeight="1" x14ac:dyDescent="0.2">
      <c r="A80" s="357"/>
      <c r="B80" s="164"/>
      <c r="C80" s="164"/>
      <c r="D80" s="152"/>
      <c r="E80" s="183"/>
      <c r="F80" s="149"/>
      <c r="G80" s="163"/>
      <c r="H80" s="361"/>
      <c r="I80" s="361"/>
      <c r="J80" s="361"/>
      <c r="K80" s="149"/>
      <c r="L80" s="170"/>
      <c r="M80" s="402"/>
      <c r="N80" s="402"/>
      <c r="O80" s="402"/>
      <c r="P80" s="155"/>
      <c r="Q80" s="147"/>
      <c r="R80" s="357"/>
      <c r="S80" s="166"/>
      <c r="T80" s="368"/>
      <c r="U80" s="368"/>
      <c r="V80" s="368"/>
      <c r="W80" s="147"/>
      <c r="X80" s="154"/>
      <c r="Y80" s="147"/>
      <c r="Z80" s="156"/>
      <c r="AA80" s="147"/>
      <c r="AB80" s="190"/>
      <c r="AC80" s="170"/>
      <c r="AD80" s="361"/>
      <c r="AE80" s="361"/>
      <c r="AF80" s="361"/>
      <c r="AG80" s="155"/>
      <c r="AH80" s="147"/>
      <c r="AI80" s="203"/>
      <c r="AJ80" s="203"/>
      <c r="AK80" s="207"/>
      <c r="AL80" s="207"/>
      <c r="AM80" s="207"/>
      <c r="AN80" s="207"/>
      <c r="AO80" s="207"/>
      <c r="AP80" s="207"/>
      <c r="AQ80" s="207"/>
      <c r="AR80" s="207"/>
      <c r="AS80" s="207"/>
      <c r="AT80" s="207"/>
      <c r="AU80" s="207"/>
      <c r="AV80" s="207"/>
      <c r="AW80" s="207"/>
      <c r="AX80" s="207"/>
    </row>
    <row r="81" spans="1:50" ht="20.100000000000001" customHeight="1" x14ac:dyDescent="0.2">
      <c r="A81" s="357"/>
      <c r="B81" s="152"/>
      <c r="C81" s="149"/>
      <c r="D81" s="206"/>
      <c r="E81" s="205"/>
      <c r="F81" s="149"/>
      <c r="G81" s="148"/>
      <c r="H81" s="149"/>
      <c r="I81" s="152"/>
      <c r="J81" s="149"/>
      <c r="K81" s="151"/>
      <c r="L81" s="148"/>
      <c r="M81" s="205"/>
      <c r="N81" s="205"/>
      <c r="O81" s="192"/>
      <c r="P81" s="177"/>
      <c r="Q81" s="147"/>
      <c r="R81" s="357"/>
      <c r="S81" s="152"/>
      <c r="T81" s="149"/>
      <c r="U81" s="152"/>
      <c r="V81" s="149"/>
      <c r="W81" s="149"/>
      <c r="X81" s="154"/>
      <c r="Y81" s="147"/>
      <c r="Z81" s="156"/>
      <c r="AA81" s="147"/>
      <c r="AB81" s="190"/>
      <c r="AC81" s="148"/>
      <c r="AD81" s="361"/>
      <c r="AE81" s="361"/>
      <c r="AF81" s="361"/>
      <c r="AG81" s="177"/>
      <c r="AH81" s="147"/>
      <c r="AI81" s="203"/>
      <c r="AJ81" s="203"/>
      <c r="AK81" s="207"/>
      <c r="AL81" s="207"/>
      <c r="AM81" s="207"/>
      <c r="AN81" s="207"/>
      <c r="AO81" s="207"/>
      <c r="AP81" s="207"/>
      <c r="AQ81" s="207"/>
      <c r="AR81" s="207"/>
      <c r="AS81" s="207"/>
      <c r="AT81" s="207"/>
      <c r="AU81" s="207"/>
      <c r="AV81" s="207"/>
      <c r="AW81" s="207"/>
      <c r="AX81" s="207"/>
    </row>
    <row r="82" spans="1:50" ht="20.100000000000001" customHeight="1" x14ac:dyDescent="0.2">
      <c r="A82" s="357"/>
      <c r="B82" s="152"/>
      <c r="C82" s="164"/>
      <c r="D82" s="206"/>
      <c r="E82" s="205"/>
      <c r="F82" s="149"/>
      <c r="G82" s="148"/>
      <c r="H82" s="149"/>
      <c r="I82" s="152"/>
      <c r="J82" s="149"/>
      <c r="K82" s="151"/>
      <c r="L82" s="148"/>
      <c r="M82" s="205"/>
      <c r="N82" s="205"/>
      <c r="O82" s="205"/>
      <c r="P82" s="177"/>
      <c r="Q82" s="147"/>
      <c r="R82" s="357"/>
      <c r="S82" s="152"/>
      <c r="T82" s="149"/>
      <c r="U82" s="152"/>
      <c r="V82" s="149"/>
      <c r="W82" s="149"/>
      <c r="X82" s="154"/>
      <c r="Y82" s="147"/>
      <c r="Z82" s="156"/>
      <c r="AA82" s="147"/>
      <c r="AB82" s="190"/>
      <c r="AC82" s="148"/>
      <c r="AD82" s="368"/>
      <c r="AE82" s="368"/>
      <c r="AF82" s="368"/>
      <c r="AG82" s="177"/>
      <c r="AH82" s="147"/>
      <c r="AI82" s="203"/>
      <c r="AJ82" s="203"/>
      <c r="AK82" s="207"/>
      <c r="AL82" s="207"/>
      <c r="AM82" s="207"/>
      <c r="AN82" s="207"/>
      <c r="AO82" s="207"/>
      <c r="AP82" s="207"/>
      <c r="AQ82" s="207"/>
      <c r="AR82" s="207"/>
      <c r="AS82" s="207"/>
      <c r="AT82" s="207"/>
      <c r="AU82" s="207"/>
      <c r="AV82" s="207"/>
      <c r="AW82" s="207"/>
      <c r="AX82" s="207"/>
    </row>
    <row r="83" spans="1:50" ht="20.100000000000001" customHeight="1" x14ac:dyDescent="0.2">
      <c r="A83" s="357"/>
      <c r="B83" s="152"/>
      <c r="C83" s="205"/>
      <c r="D83" s="164"/>
      <c r="E83" s="149"/>
      <c r="F83" s="149"/>
      <c r="G83" s="163"/>
      <c r="H83" s="149"/>
      <c r="I83" s="164"/>
      <c r="J83" s="149"/>
      <c r="K83" s="151"/>
      <c r="L83" s="163"/>
      <c r="M83" s="361"/>
      <c r="N83" s="361"/>
      <c r="O83" s="361"/>
      <c r="P83" s="177"/>
      <c r="Q83" s="147"/>
      <c r="R83" s="357"/>
      <c r="S83" s="164"/>
      <c r="T83" s="265" t="s">
        <v>19</v>
      </c>
      <c r="U83" s="169"/>
      <c r="V83" s="169"/>
      <c r="W83" s="149"/>
      <c r="X83" s="154"/>
      <c r="Y83" s="147"/>
      <c r="Z83" s="156"/>
      <c r="AA83" s="147"/>
      <c r="AB83" s="190"/>
      <c r="AC83" s="163"/>
      <c r="AD83" s="361"/>
      <c r="AE83" s="361"/>
      <c r="AF83" s="361"/>
      <c r="AG83" s="177"/>
      <c r="AH83" s="147"/>
      <c r="AI83" s="203"/>
      <c r="AJ83" s="203"/>
      <c r="AK83" s="207"/>
      <c r="AL83" s="207"/>
      <c r="AM83" s="207"/>
      <c r="AN83" s="207"/>
      <c r="AO83" s="207"/>
      <c r="AP83" s="207"/>
      <c r="AQ83" s="207"/>
      <c r="AR83" s="207"/>
      <c r="AS83" s="207"/>
      <c r="AT83" s="207"/>
      <c r="AU83" s="207"/>
      <c r="AV83" s="207"/>
      <c r="AW83" s="207"/>
      <c r="AX83" s="207"/>
    </row>
    <row r="84" spans="1:50" ht="20.100000000000001" customHeight="1" x14ac:dyDescent="0.2">
      <c r="A84" s="357"/>
      <c r="B84" s="152"/>
      <c r="C84" s="164"/>
      <c r="D84" s="164"/>
      <c r="E84" s="149"/>
      <c r="F84" s="149"/>
      <c r="G84" s="163"/>
      <c r="H84" s="168"/>
      <c r="I84" s="164"/>
      <c r="J84" s="168"/>
      <c r="K84" s="151"/>
      <c r="L84" s="163"/>
      <c r="M84" s="361"/>
      <c r="N84" s="361"/>
      <c r="O84" s="361"/>
      <c r="P84" s="177"/>
      <c r="Q84" s="147"/>
      <c r="R84" s="357"/>
      <c r="S84" s="152"/>
      <c r="T84" s="149" t="s">
        <v>510</v>
      </c>
      <c r="U84" s="169"/>
      <c r="V84" s="169"/>
      <c r="W84" s="149"/>
      <c r="X84" s="154"/>
      <c r="Y84" s="147"/>
      <c r="Z84" s="156"/>
      <c r="AA84" s="147"/>
      <c r="AB84" s="190"/>
      <c r="AC84" s="148"/>
      <c r="AD84" s="361"/>
      <c r="AE84" s="361"/>
      <c r="AF84" s="361"/>
      <c r="AG84" s="177"/>
      <c r="AH84" s="147"/>
      <c r="AI84" s="203"/>
      <c r="AJ84" s="203"/>
      <c r="AK84" s="207"/>
      <c r="AL84" s="207"/>
      <c r="AM84" s="207"/>
      <c r="AN84" s="207"/>
      <c r="AO84" s="207"/>
      <c r="AP84" s="207"/>
      <c r="AQ84" s="207"/>
      <c r="AR84" s="207"/>
      <c r="AS84" s="207"/>
      <c r="AT84" s="207"/>
      <c r="AU84" s="207"/>
      <c r="AV84" s="207"/>
      <c r="AW84" s="207"/>
      <c r="AX84" s="207"/>
    </row>
    <row r="85" spans="1:50" ht="20.100000000000001" customHeight="1" x14ac:dyDescent="0.2">
      <c r="A85" s="357"/>
      <c r="B85" s="152"/>
      <c r="C85" s="361"/>
      <c r="D85" s="361"/>
      <c r="E85" s="361"/>
      <c r="F85" s="149"/>
      <c r="G85" s="148"/>
      <c r="H85" s="361"/>
      <c r="I85" s="361"/>
      <c r="J85" s="361"/>
      <c r="K85" s="151"/>
      <c r="L85" s="163"/>
      <c r="M85" s="361"/>
      <c r="N85" s="361"/>
      <c r="O85" s="361"/>
      <c r="P85" s="177"/>
      <c r="Q85" s="147"/>
      <c r="R85" s="357"/>
      <c r="S85" s="164"/>
      <c r="T85" s="149"/>
      <c r="U85" s="164"/>
      <c r="V85" s="149"/>
      <c r="W85" s="149"/>
      <c r="X85" s="154"/>
      <c r="Y85" s="147"/>
      <c r="Z85" s="156"/>
      <c r="AA85" s="147"/>
      <c r="AB85" s="190"/>
      <c r="AC85" s="148"/>
      <c r="AD85" s="149"/>
      <c r="AE85" s="164"/>
      <c r="AF85" s="149"/>
      <c r="AG85" s="177"/>
      <c r="AH85" s="147"/>
      <c r="AI85" s="203"/>
      <c r="AJ85" s="203"/>
      <c r="AK85" s="210"/>
      <c r="AL85" s="210"/>
      <c r="AM85" s="210"/>
      <c r="AN85" s="210"/>
      <c r="AO85" s="210"/>
      <c r="AP85" s="210"/>
      <c r="AQ85" s="210"/>
      <c r="AR85" s="210"/>
      <c r="AS85" s="210"/>
      <c r="AT85" s="210"/>
      <c r="AU85" s="210"/>
      <c r="AV85" s="210"/>
      <c r="AW85" s="210"/>
      <c r="AX85" s="210"/>
    </row>
    <row r="86" spans="1:50" ht="20.100000000000001" customHeight="1" x14ac:dyDescent="0.2">
      <c r="A86" s="357"/>
      <c r="B86" s="152"/>
      <c r="C86" s="368"/>
      <c r="D86" s="368"/>
      <c r="E86" s="368"/>
      <c r="F86" s="149"/>
      <c r="G86" s="148"/>
      <c r="H86" s="384"/>
      <c r="I86" s="384"/>
      <c r="J86" s="384"/>
      <c r="K86" s="151"/>
      <c r="L86" s="163"/>
      <c r="M86" s="368"/>
      <c r="N86" s="368"/>
      <c r="O86" s="368"/>
      <c r="P86" s="177"/>
      <c r="Q86" s="147"/>
      <c r="R86" s="357"/>
      <c r="S86" s="152"/>
      <c r="T86" s="164"/>
      <c r="U86" s="152"/>
      <c r="V86" s="149"/>
      <c r="W86" s="149"/>
      <c r="X86" s="154"/>
      <c r="Y86" s="147"/>
      <c r="Z86" s="156"/>
      <c r="AA86" s="147"/>
      <c r="AB86" s="190"/>
      <c r="AC86" s="148"/>
      <c r="AD86" s="149"/>
      <c r="AE86" s="164"/>
      <c r="AF86" s="149"/>
      <c r="AG86" s="177"/>
      <c r="AH86" s="147"/>
      <c r="AI86" s="203"/>
      <c r="AJ86" s="203"/>
    </row>
    <row r="87" spans="1:50" ht="20.100000000000001" customHeight="1" x14ac:dyDescent="0.2">
      <c r="A87" s="357"/>
      <c r="B87" s="152"/>
      <c r="C87" s="205"/>
      <c r="D87" s="206"/>
      <c r="E87" s="205"/>
      <c r="F87" s="149"/>
      <c r="G87" s="148"/>
      <c r="H87" s="205"/>
      <c r="I87" s="206"/>
      <c r="J87" s="205"/>
      <c r="K87" s="151"/>
      <c r="L87" s="148"/>
      <c r="M87" s="361"/>
      <c r="N87" s="361"/>
      <c r="O87" s="361"/>
      <c r="P87" s="177"/>
      <c r="Q87" s="147"/>
      <c r="R87" s="357"/>
      <c r="S87" s="206"/>
      <c r="T87" s="205"/>
      <c r="U87" s="206"/>
      <c r="V87" s="205"/>
      <c r="W87" s="149"/>
      <c r="X87" s="154"/>
      <c r="Y87" s="147"/>
      <c r="Z87" s="156"/>
      <c r="AA87" s="147"/>
      <c r="AB87" s="190"/>
      <c r="AC87" s="148"/>
      <c r="AD87" s="205"/>
      <c r="AE87" s="212"/>
      <c r="AF87" s="205"/>
      <c r="AG87" s="177"/>
      <c r="AH87" s="147"/>
      <c r="AI87" s="203"/>
      <c r="AJ87" s="203"/>
      <c r="AK87" s="213"/>
      <c r="AL87" s="213"/>
      <c r="AM87" s="213"/>
      <c r="AN87" s="213"/>
      <c r="AO87" s="213"/>
      <c r="AP87" s="213"/>
      <c r="AQ87" s="213"/>
      <c r="AR87" s="213"/>
      <c r="AS87" s="213"/>
      <c r="AT87" s="213"/>
      <c r="AU87" s="213"/>
      <c r="AV87" s="213"/>
      <c r="AW87" s="213"/>
      <c r="AX87" s="213"/>
    </row>
    <row r="88" spans="1:50" ht="20.100000000000001" customHeight="1" x14ac:dyDescent="0.2">
      <c r="A88" s="357"/>
      <c r="B88" s="152"/>
      <c r="C88" s="205"/>
      <c r="D88" s="206"/>
      <c r="E88" s="205"/>
      <c r="F88" s="149"/>
      <c r="G88" s="148"/>
      <c r="H88" s="205"/>
      <c r="I88" s="206"/>
      <c r="J88" s="205"/>
      <c r="K88" s="151"/>
      <c r="L88" s="148"/>
      <c r="M88" s="361"/>
      <c r="N88" s="361"/>
      <c r="O88" s="361"/>
      <c r="P88" s="177"/>
      <c r="Q88" s="147"/>
      <c r="R88" s="357"/>
      <c r="S88" s="206"/>
      <c r="T88" s="205"/>
      <c r="U88" s="206"/>
      <c r="V88" s="205"/>
      <c r="W88" s="149"/>
      <c r="X88" s="154"/>
      <c r="Y88" s="147"/>
      <c r="Z88" s="156"/>
      <c r="AA88" s="147"/>
      <c r="AB88" s="190"/>
      <c r="AC88" s="148"/>
      <c r="AD88" s="205"/>
      <c r="AE88" s="212"/>
      <c r="AF88" s="205"/>
      <c r="AG88" s="177"/>
      <c r="AH88" s="147"/>
      <c r="AI88" s="203"/>
      <c r="AJ88" s="203"/>
      <c r="AK88" s="213"/>
      <c r="AL88" s="213"/>
      <c r="AM88" s="213"/>
      <c r="AN88" s="213"/>
      <c r="AO88" s="213"/>
      <c r="AP88" s="213"/>
      <c r="AQ88" s="213"/>
      <c r="AR88" s="213"/>
      <c r="AS88" s="213"/>
      <c r="AT88" s="213"/>
      <c r="AU88" s="213"/>
      <c r="AV88" s="213"/>
      <c r="AW88" s="213"/>
      <c r="AX88" s="213"/>
    </row>
    <row r="89" spans="1:50" ht="20.100000000000001" customHeight="1" x14ac:dyDescent="0.2">
      <c r="A89" s="357"/>
      <c r="B89" s="163"/>
      <c r="C89" s="149"/>
      <c r="D89" s="164"/>
      <c r="E89" s="149"/>
      <c r="F89" s="149"/>
      <c r="G89" s="163"/>
      <c r="H89" s="383"/>
      <c r="I89" s="383"/>
      <c r="J89" s="383"/>
      <c r="K89" s="151"/>
      <c r="L89" s="163"/>
      <c r="M89" s="361"/>
      <c r="N89" s="361"/>
      <c r="O89" s="361"/>
      <c r="P89" s="177"/>
      <c r="Q89" s="147"/>
      <c r="R89" s="357"/>
      <c r="S89" s="164"/>
      <c r="T89" s="149"/>
      <c r="U89" s="164"/>
      <c r="V89" s="149"/>
      <c r="W89" s="149"/>
      <c r="X89" s="154"/>
      <c r="Y89" s="147"/>
      <c r="Z89" s="156"/>
      <c r="AA89" s="147"/>
      <c r="AB89" s="190"/>
      <c r="AC89" s="163"/>
      <c r="AD89" s="361"/>
      <c r="AE89" s="361"/>
      <c r="AF89" s="361"/>
      <c r="AG89" s="177"/>
      <c r="AH89" s="147"/>
      <c r="AI89" s="203"/>
      <c r="AJ89" s="203"/>
      <c r="AK89" s="210"/>
      <c r="AL89" s="210"/>
      <c r="AM89" s="210"/>
      <c r="AN89" s="210"/>
      <c r="AO89" s="210"/>
      <c r="AP89" s="210"/>
      <c r="AQ89" s="210"/>
      <c r="AR89" s="210"/>
      <c r="AS89" s="210"/>
      <c r="AT89" s="210"/>
      <c r="AU89" s="210"/>
      <c r="AV89" s="210"/>
      <c r="AW89" s="210"/>
      <c r="AX89" s="210"/>
    </row>
    <row r="90" spans="1:50" ht="20.100000000000001" customHeight="1" x14ac:dyDescent="0.2">
      <c r="A90" s="357"/>
      <c r="B90" s="152"/>
      <c r="C90" s="149"/>
      <c r="D90" s="152"/>
      <c r="E90" s="149"/>
      <c r="F90" s="149"/>
      <c r="G90" s="163"/>
      <c r="H90" s="168"/>
      <c r="I90" s="152"/>
      <c r="J90" s="149"/>
      <c r="K90" s="151"/>
      <c r="L90" s="148"/>
      <c r="M90" s="361"/>
      <c r="N90" s="361"/>
      <c r="O90" s="361"/>
      <c r="P90" s="177"/>
      <c r="Q90" s="147"/>
      <c r="R90" s="357"/>
      <c r="S90" s="152"/>
      <c r="T90" s="149"/>
      <c r="U90" s="152"/>
      <c r="V90" s="149"/>
      <c r="W90" s="149"/>
      <c r="X90" s="154"/>
      <c r="Y90" s="147"/>
      <c r="Z90" s="156"/>
      <c r="AA90" s="147"/>
      <c r="AB90" s="190"/>
      <c r="AC90" s="148"/>
      <c r="AD90" s="361"/>
      <c r="AE90" s="361"/>
      <c r="AF90" s="361"/>
      <c r="AG90" s="177"/>
      <c r="AH90" s="147"/>
      <c r="AI90" s="214"/>
      <c r="AJ90" s="214"/>
      <c r="AK90" s="215"/>
      <c r="AL90" s="215"/>
      <c r="AM90" s="210"/>
      <c r="AN90" s="210"/>
      <c r="AO90" s="210"/>
      <c r="AP90" s="210"/>
      <c r="AQ90" s="210"/>
      <c r="AR90" s="210"/>
      <c r="AS90" s="210"/>
      <c r="AT90" s="210"/>
      <c r="AU90" s="210"/>
      <c r="AV90" s="210"/>
      <c r="AW90" s="210"/>
      <c r="AX90" s="210"/>
    </row>
    <row r="91" spans="1:50" ht="20.100000000000001" customHeight="1" x14ac:dyDescent="0.2">
      <c r="A91" s="357"/>
      <c r="B91" s="163"/>
      <c r="C91" s="149"/>
      <c r="D91" s="164"/>
      <c r="E91" s="149"/>
      <c r="F91" s="149"/>
      <c r="G91" s="163"/>
      <c r="H91" s="385"/>
      <c r="I91" s="385"/>
      <c r="J91" s="385"/>
      <c r="K91" s="151"/>
      <c r="L91" s="163"/>
      <c r="M91" s="361"/>
      <c r="N91" s="361"/>
      <c r="O91" s="361"/>
      <c r="P91" s="177"/>
      <c r="Q91" s="147"/>
      <c r="R91" s="357"/>
      <c r="S91" s="164"/>
      <c r="T91" s="149"/>
      <c r="U91" s="164"/>
      <c r="V91" s="149"/>
      <c r="W91" s="149"/>
      <c r="X91" s="154"/>
      <c r="Y91" s="147"/>
      <c r="Z91" s="156"/>
      <c r="AA91" s="147"/>
      <c r="AB91" s="190"/>
      <c r="AC91" s="163"/>
      <c r="AD91" s="361"/>
      <c r="AE91" s="361"/>
      <c r="AF91" s="361"/>
      <c r="AG91" s="177"/>
      <c r="AH91" s="147"/>
      <c r="AI91" s="214"/>
      <c r="AJ91" s="214"/>
      <c r="AK91" s="213"/>
      <c r="AL91" s="213"/>
      <c r="AM91" s="213"/>
      <c r="AN91" s="213"/>
      <c r="AO91" s="213"/>
      <c r="AP91" s="213"/>
      <c r="AQ91" s="213"/>
      <c r="AR91" s="213"/>
      <c r="AS91" s="213"/>
      <c r="AT91" s="213"/>
      <c r="AU91" s="213"/>
      <c r="AV91" s="213"/>
      <c r="AW91" s="213"/>
      <c r="AX91" s="213"/>
    </row>
    <row r="92" spans="1:50" ht="20.100000000000001" customHeight="1" x14ac:dyDescent="0.2">
      <c r="A92" s="357"/>
      <c r="B92" s="152"/>
      <c r="C92" s="149"/>
      <c r="D92" s="152"/>
      <c r="E92" s="149"/>
      <c r="F92" s="149"/>
      <c r="G92" s="148"/>
      <c r="H92" s="149"/>
      <c r="I92" s="152"/>
      <c r="J92" s="168"/>
      <c r="K92" s="151"/>
      <c r="L92" s="148"/>
      <c r="M92" s="361"/>
      <c r="N92" s="361"/>
      <c r="O92" s="361"/>
      <c r="P92" s="177"/>
      <c r="Q92" s="147"/>
      <c r="R92" s="357"/>
      <c r="S92" s="152"/>
      <c r="T92" s="149"/>
      <c r="U92" s="152"/>
      <c r="V92" s="149"/>
      <c r="W92" s="149"/>
      <c r="X92" s="154"/>
      <c r="Y92" s="147"/>
      <c r="Z92" s="156"/>
      <c r="AA92" s="147"/>
      <c r="AB92" s="190"/>
      <c r="AC92" s="148"/>
      <c r="AD92" s="361"/>
      <c r="AE92" s="361"/>
      <c r="AF92" s="361"/>
      <c r="AG92" s="177"/>
      <c r="AH92" s="147"/>
      <c r="AI92" s="214"/>
      <c r="AJ92" s="214"/>
      <c r="AK92" s="213"/>
      <c r="AL92" s="213"/>
      <c r="AM92" s="213"/>
      <c r="AN92" s="213"/>
      <c r="AO92" s="213"/>
      <c r="AP92" s="213"/>
      <c r="AQ92" s="213"/>
      <c r="AR92" s="213"/>
      <c r="AS92" s="213"/>
      <c r="AT92" s="213"/>
      <c r="AU92" s="213"/>
      <c r="AV92" s="213"/>
      <c r="AW92" s="213"/>
      <c r="AX92" s="213"/>
    </row>
    <row r="93" spans="1:50" ht="20.100000000000001" customHeight="1" x14ac:dyDescent="0.2">
      <c r="A93" s="357"/>
      <c r="B93" s="152"/>
      <c r="C93" s="149"/>
      <c r="D93" s="152"/>
      <c r="E93" s="149"/>
      <c r="F93" s="149"/>
      <c r="G93" s="163"/>
      <c r="H93" s="385"/>
      <c r="I93" s="385"/>
      <c r="J93" s="385"/>
      <c r="K93" s="151"/>
      <c r="L93" s="163"/>
      <c r="M93" s="361"/>
      <c r="N93" s="361"/>
      <c r="O93" s="361"/>
      <c r="P93" s="177"/>
      <c r="Q93" s="147"/>
      <c r="R93" s="357"/>
      <c r="S93" s="152"/>
      <c r="T93" s="149"/>
      <c r="U93" s="152"/>
      <c r="V93" s="149"/>
      <c r="W93" s="149"/>
      <c r="X93" s="154"/>
      <c r="Y93" s="147"/>
      <c r="Z93" s="156"/>
      <c r="AA93" s="147"/>
      <c r="AB93" s="190"/>
      <c r="AC93" s="163"/>
      <c r="AD93" s="361"/>
      <c r="AE93" s="361"/>
      <c r="AF93" s="361"/>
      <c r="AG93" s="177"/>
      <c r="AH93" s="147"/>
      <c r="AI93" s="216"/>
      <c r="AJ93" s="216"/>
      <c r="AK93" s="217"/>
      <c r="AL93" s="217"/>
      <c r="AM93" s="217"/>
      <c r="AN93" s="217"/>
      <c r="AO93" s="217"/>
      <c r="AP93" s="217"/>
      <c r="AQ93" s="218"/>
      <c r="AR93" s="219"/>
      <c r="AS93" s="219"/>
      <c r="AT93" s="219"/>
      <c r="AU93" s="219"/>
      <c r="AV93" s="219"/>
      <c r="AW93" s="219"/>
      <c r="AX93" s="219"/>
    </row>
    <row r="94" spans="1:50" ht="20.100000000000001" customHeight="1" x14ac:dyDescent="0.2">
      <c r="A94" s="357"/>
      <c r="B94" s="152"/>
      <c r="C94" s="265" t="s">
        <v>654</v>
      </c>
      <c r="D94" s="152"/>
      <c r="E94" s="149"/>
      <c r="F94" s="149"/>
      <c r="G94" s="148"/>
      <c r="H94" s="149"/>
      <c r="I94" s="152"/>
      <c r="J94" s="168"/>
      <c r="K94" s="151"/>
      <c r="L94" s="163"/>
      <c r="M94" s="368"/>
      <c r="N94" s="368"/>
      <c r="O94" s="368"/>
      <c r="P94" s="177"/>
      <c r="Q94" s="147"/>
      <c r="R94" s="357"/>
      <c r="S94" s="152"/>
      <c r="T94" s="149"/>
      <c r="U94" s="152"/>
      <c r="V94" s="149"/>
      <c r="W94" s="149"/>
      <c r="X94" s="154"/>
      <c r="Y94" s="147"/>
      <c r="Z94" s="156"/>
      <c r="AA94" s="147"/>
      <c r="AB94" s="190"/>
      <c r="AC94" s="148"/>
      <c r="AD94" s="361"/>
      <c r="AE94" s="361"/>
      <c r="AF94" s="361"/>
      <c r="AG94" s="177"/>
      <c r="AH94" s="147"/>
      <c r="AI94" s="216"/>
      <c r="AJ94" s="216"/>
      <c r="AK94" s="217"/>
      <c r="AL94" s="217"/>
      <c r="AM94" s="217"/>
      <c r="AN94" s="217"/>
      <c r="AO94" s="217"/>
      <c r="AP94" s="217"/>
      <c r="AQ94" s="219"/>
      <c r="AR94" s="219"/>
      <c r="AS94" s="219"/>
      <c r="AT94" s="219"/>
      <c r="AU94" s="219"/>
      <c r="AV94" s="219"/>
      <c r="AW94" s="219"/>
      <c r="AX94" s="219"/>
    </row>
    <row r="95" spans="1:50" ht="20.100000000000001" customHeight="1" x14ac:dyDescent="0.2">
      <c r="A95" s="357"/>
      <c r="B95" s="163"/>
      <c r="C95" s="179" t="s">
        <v>655</v>
      </c>
      <c r="D95" s="164"/>
      <c r="E95" s="149"/>
      <c r="F95" s="149"/>
      <c r="G95" s="148"/>
      <c r="H95" s="205"/>
      <c r="I95" s="206"/>
      <c r="J95" s="205"/>
      <c r="K95" s="151"/>
      <c r="L95" s="148"/>
      <c r="M95" s="361"/>
      <c r="N95" s="361"/>
      <c r="O95" s="361"/>
      <c r="P95" s="177"/>
      <c r="Q95" s="147"/>
      <c r="R95" s="357"/>
      <c r="S95" s="164"/>
      <c r="T95" s="149"/>
      <c r="U95" s="152"/>
      <c r="V95" s="149"/>
      <c r="W95" s="149"/>
      <c r="X95" s="154"/>
      <c r="Y95" s="147"/>
      <c r="Z95" s="156"/>
      <c r="AA95" s="147"/>
      <c r="AB95" s="190"/>
      <c r="AC95" s="163"/>
      <c r="AD95" s="361"/>
      <c r="AE95" s="361"/>
      <c r="AF95" s="361"/>
      <c r="AG95" s="177"/>
      <c r="AH95" s="147"/>
      <c r="AI95" s="216"/>
      <c r="AJ95" s="216"/>
      <c r="AK95" s="220"/>
      <c r="AL95" s="220"/>
      <c r="AM95" s="220"/>
      <c r="AN95" s="220"/>
      <c r="AO95" s="220"/>
      <c r="AP95" s="220"/>
      <c r="AQ95" s="220"/>
      <c r="AR95" s="220"/>
      <c r="AS95" s="220"/>
      <c r="AT95" s="220"/>
      <c r="AU95" s="220"/>
      <c r="AV95" s="220"/>
      <c r="AW95" s="220"/>
      <c r="AX95" s="220"/>
    </row>
    <row r="96" spans="1:50" ht="20.100000000000001" customHeight="1" x14ac:dyDescent="0.2">
      <c r="A96" s="357"/>
      <c r="B96" s="164"/>
      <c r="C96" s="164"/>
      <c r="D96" s="164"/>
      <c r="E96" s="164"/>
      <c r="F96" s="149"/>
      <c r="G96" s="148"/>
      <c r="H96" s="205"/>
      <c r="I96" s="206"/>
      <c r="J96" s="205"/>
      <c r="K96" s="151"/>
      <c r="L96" s="148"/>
      <c r="M96" s="368"/>
      <c r="N96" s="368"/>
      <c r="O96" s="368"/>
      <c r="P96" s="177"/>
      <c r="Q96" s="147"/>
      <c r="R96" s="357"/>
      <c r="S96" s="152"/>
      <c r="T96" s="164"/>
      <c r="U96" s="152"/>
      <c r="V96" s="164"/>
      <c r="W96" s="149"/>
      <c r="X96" s="154"/>
      <c r="Y96" s="147"/>
      <c r="Z96" s="156"/>
      <c r="AA96" s="147"/>
      <c r="AB96" s="190"/>
      <c r="AC96" s="148"/>
      <c r="AD96" s="368"/>
      <c r="AE96" s="368"/>
      <c r="AF96" s="368"/>
      <c r="AG96" s="177"/>
      <c r="AH96" s="147"/>
      <c r="AI96" s="216"/>
      <c r="AJ96" s="216"/>
      <c r="AK96" s="220"/>
      <c r="AL96" s="220"/>
      <c r="AM96" s="220"/>
      <c r="AN96" s="220"/>
      <c r="AO96" s="220"/>
      <c r="AP96" s="220"/>
      <c r="AQ96" s="220"/>
      <c r="AR96" s="220"/>
      <c r="AS96" s="220"/>
      <c r="AT96" s="220"/>
      <c r="AU96" s="220"/>
      <c r="AV96" s="220"/>
      <c r="AW96" s="220"/>
      <c r="AX96" s="220"/>
    </row>
    <row r="97" spans="1:50" ht="20.100000000000001" customHeight="1" x14ac:dyDescent="0.2">
      <c r="A97" s="357"/>
      <c r="B97" s="163"/>
      <c r="C97" s="149"/>
      <c r="D97" s="152"/>
      <c r="E97" s="149"/>
      <c r="F97" s="149"/>
      <c r="G97" s="148"/>
      <c r="H97" s="149"/>
      <c r="I97" s="152"/>
      <c r="J97" s="149"/>
      <c r="K97" s="151"/>
      <c r="L97" s="163"/>
      <c r="M97" s="361"/>
      <c r="N97" s="361"/>
      <c r="O97" s="361"/>
      <c r="P97" s="177"/>
      <c r="Q97" s="147"/>
      <c r="R97" s="357"/>
      <c r="S97" s="152"/>
      <c r="T97" s="149"/>
      <c r="U97" s="152"/>
      <c r="V97" s="149"/>
      <c r="W97" s="149"/>
      <c r="X97" s="154"/>
      <c r="Y97" s="147"/>
      <c r="Z97" s="156"/>
      <c r="AA97" s="147"/>
      <c r="AB97" s="190"/>
      <c r="AC97" s="148"/>
      <c r="AD97" s="149"/>
      <c r="AE97" s="164"/>
      <c r="AF97" s="149"/>
      <c r="AG97" s="177"/>
      <c r="AH97" s="147"/>
      <c r="AI97" s="216"/>
      <c r="AJ97" s="216"/>
      <c r="AK97" s="220"/>
      <c r="AL97" s="220"/>
      <c r="AM97" s="220"/>
      <c r="AN97" s="220"/>
      <c r="AO97" s="220"/>
      <c r="AP97" s="220"/>
      <c r="AQ97" s="220"/>
      <c r="AR97" s="220"/>
      <c r="AS97" s="220"/>
      <c r="AT97" s="220"/>
      <c r="AU97" s="220"/>
      <c r="AV97" s="220"/>
      <c r="AW97" s="220"/>
      <c r="AX97" s="220"/>
    </row>
    <row r="98" spans="1:50" ht="20.100000000000001" customHeight="1" x14ac:dyDescent="0.2">
      <c r="A98" s="357"/>
      <c r="B98" s="164"/>
      <c r="C98" s="149"/>
      <c r="D98" s="152"/>
      <c r="E98" s="149"/>
      <c r="F98" s="149"/>
      <c r="G98" s="148"/>
      <c r="H98" s="149"/>
      <c r="I98" s="152"/>
      <c r="J98" s="149"/>
      <c r="K98" s="151"/>
      <c r="L98" s="163"/>
      <c r="M98" s="361"/>
      <c r="N98" s="361"/>
      <c r="O98" s="361"/>
      <c r="P98" s="177"/>
      <c r="Q98" s="147"/>
      <c r="R98" s="357"/>
      <c r="S98" s="152"/>
      <c r="T98" s="149"/>
      <c r="U98" s="152"/>
      <c r="V98" s="149"/>
      <c r="W98" s="149"/>
      <c r="X98" s="154"/>
      <c r="Y98" s="147"/>
      <c r="Z98" s="156"/>
      <c r="AA98" s="147"/>
      <c r="AB98" s="190"/>
      <c r="AC98" s="148"/>
      <c r="AD98" s="149"/>
      <c r="AE98" s="164"/>
      <c r="AF98" s="149"/>
      <c r="AG98" s="177"/>
      <c r="AH98" s="147"/>
      <c r="AI98" s="216"/>
      <c r="AJ98" s="216"/>
      <c r="AK98" s="220"/>
      <c r="AL98" s="220"/>
      <c r="AM98" s="220"/>
      <c r="AN98" s="220"/>
      <c r="AO98" s="220"/>
      <c r="AP98" s="220"/>
      <c r="AQ98" s="220"/>
      <c r="AR98" s="220"/>
      <c r="AS98" s="220"/>
      <c r="AT98" s="220"/>
      <c r="AU98" s="220"/>
      <c r="AV98" s="220"/>
      <c r="AW98" s="220"/>
      <c r="AX98" s="220"/>
    </row>
    <row r="99" spans="1:50" ht="20.100000000000001" customHeight="1" x14ac:dyDescent="0.2">
      <c r="A99" s="357"/>
      <c r="B99" s="152"/>
      <c r="C99" s="149"/>
      <c r="D99" s="164"/>
      <c r="E99" s="149"/>
      <c r="F99" s="149"/>
      <c r="G99" s="148"/>
      <c r="H99" s="149"/>
      <c r="I99" s="152"/>
      <c r="J99" s="149"/>
      <c r="K99" s="151"/>
      <c r="L99" s="163"/>
      <c r="M99" s="361"/>
      <c r="N99" s="361"/>
      <c r="O99" s="361"/>
      <c r="P99" s="177"/>
      <c r="Q99" s="147"/>
      <c r="R99" s="357"/>
      <c r="S99" s="152"/>
      <c r="T99" s="149"/>
      <c r="U99" s="152"/>
      <c r="V99" s="149"/>
      <c r="W99" s="149"/>
      <c r="X99" s="154"/>
      <c r="Y99" s="147"/>
      <c r="Z99" s="156"/>
      <c r="AA99" s="147"/>
      <c r="AB99" s="190"/>
      <c r="AC99" s="148"/>
      <c r="AD99" s="149"/>
      <c r="AE99" s="164"/>
      <c r="AF99" s="149"/>
      <c r="AG99" s="177"/>
      <c r="AH99" s="147"/>
      <c r="AI99" s="216"/>
      <c r="AJ99" s="216"/>
      <c r="AK99" s="220"/>
      <c r="AL99" s="220"/>
      <c r="AM99" s="220"/>
      <c r="AN99" s="220"/>
      <c r="AO99" s="220"/>
      <c r="AP99" s="220"/>
      <c r="AQ99" s="220"/>
      <c r="AR99" s="220"/>
      <c r="AS99" s="220"/>
      <c r="AT99" s="220"/>
      <c r="AU99" s="220"/>
      <c r="AV99" s="220"/>
      <c r="AW99" s="220"/>
      <c r="AX99" s="220"/>
    </row>
    <row r="100" spans="1:50" ht="20.100000000000001" customHeight="1" x14ac:dyDescent="0.2">
      <c r="A100" s="357"/>
      <c r="B100" s="152"/>
      <c r="C100" s="164"/>
      <c r="D100" s="164"/>
      <c r="E100" s="149"/>
      <c r="F100" s="149"/>
      <c r="G100" s="148"/>
      <c r="H100" s="149"/>
      <c r="I100" s="152"/>
      <c r="J100" s="149"/>
      <c r="K100" s="151"/>
      <c r="L100" s="163"/>
      <c r="M100" s="361"/>
      <c r="N100" s="361"/>
      <c r="O100" s="361"/>
      <c r="P100" s="177"/>
      <c r="Q100" s="147"/>
      <c r="R100" s="357"/>
      <c r="S100" s="152"/>
      <c r="T100" s="149"/>
      <c r="U100" s="152"/>
      <c r="V100" s="149"/>
      <c r="W100" s="149"/>
      <c r="X100" s="154"/>
      <c r="Y100" s="147"/>
      <c r="Z100" s="156"/>
      <c r="AA100" s="147"/>
      <c r="AB100" s="190"/>
      <c r="AC100" s="148"/>
      <c r="AD100" s="361"/>
      <c r="AE100" s="361"/>
      <c r="AF100" s="361"/>
      <c r="AG100" s="177"/>
      <c r="AH100" s="147"/>
      <c r="AI100" s="216"/>
      <c r="AJ100" s="216"/>
      <c r="AK100" s="220"/>
      <c r="AL100" s="220"/>
      <c r="AM100" s="220"/>
      <c r="AN100" s="220"/>
      <c r="AO100" s="220"/>
      <c r="AP100" s="220"/>
      <c r="AQ100" s="220"/>
      <c r="AR100" s="220"/>
      <c r="AS100" s="220"/>
      <c r="AT100" s="220"/>
      <c r="AU100" s="220"/>
      <c r="AV100" s="220"/>
      <c r="AW100" s="220"/>
      <c r="AX100" s="220"/>
    </row>
    <row r="101" spans="1:50" ht="20.100000000000001" customHeight="1" x14ac:dyDescent="0.2">
      <c r="A101" s="357"/>
      <c r="B101" s="152"/>
      <c r="C101" s="149"/>
      <c r="D101" s="206"/>
      <c r="E101" s="205"/>
      <c r="F101" s="149"/>
      <c r="G101" s="148"/>
      <c r="H101" s="361"/>
      <c r="I101" s="361"/>
      <c r="J101" s="361"/>
      <c r="K101" s="151"/>
      <c r="L101" s="170"/>
      <c r="M101" s="404" t="s">
        <v>38</v>
      </c>
      <c r="N101" s="405"/>
      <c r="O101" s="406"/>
      <c r="P101" s="155"/>
      <c r="Q101" s="147"/>
      <c r="R101" s="357"/>
      <c r="S101" s="152"/>
      <c r="T101" s="365" t="s">
        <v>511</v>
      </c>
      <c r="U101" s="366"/>
      <c r="V101" s="367"/>
      <c r="W101" s="149"/>
      <c r="X101" s="154"/>
      <c r="AB101" s="190"/>
      <c r="AC101" s="170"/>
      <c r="AD101" s="361"/>
      <c r="AE101" s="361"/>
      <c r="AF101" s="361"/>
      <c r="AG101" s="155"/>
      <c r="AH101" s="147"/>
      <c r="AI101" s="216"/>
      <c r="AJ101" s="216"/>
      <c r="AK101" s="217"/>
      <c r="AL101" s="217"/>
      <c r="AM101" s="217"/>
      <c r="AN101" s="217"/>
      <c r="AO101" s="217"/>
      <c r="AP101" s="217"/>
      <c r="AQ101" s="219"/>
      <c r="AR101" s="219"/>
      <c r="AS101" s="218"/>
      <c r="AT101" s="218"/>
      <c r="AU101" s="218"/>
      <c r="AV101" s="218"/>
      <c r="AW101" s="219"/>
      <c r="AX101" s="219"/>
    </row>
    <row r="102" spans="1:50" ht="20.100000000000001" customHeight="1" x14ac:dyDescent="0.2">
      <c r="A102" s="357"/>
      <c r="B102" s="152"/>
      <c r="C102" s="164"/>
      <c r="D102" s="206"/>
      <c r="E102" s="205"/>
      <c r="F102" s="149"/>
      <c r="G102" s="148"/>
      <c r="H102" s="361"/>
      <c r="I102" s="361"/>
      <c r="J102" s="361"/>
      <c r="K102" s="151"/>
      <c r="L102" s="170"/>
      <c r="M102" s="381" t="s">
        <v>512</v>
      </c>
      <c r="N102" s="381"/>
      <c r="O102" s="381"/>
      <c r="P102" s="155"/>
      <c r="Q102" s="147"/>
      <c r="R102" s="357"/>
      <c r="S102" s="152"/>
      <c r="T102" s="372" t="s">
        <v>513</v>
      </c>
      <c r="U102" s="372"/>
      <c r="V102" s="372"/>
      <c r="W102" s="149"/>
      <c r="X102" s="154"/>
      <c r="AB102" s="190"/>
      <c r="AC102" s="170"/>
      <c r="AD102" s="368"/>
      <c r="AE102" s="368"/>
      <c r="AF102" s="368"/>
      <c r="AG102" s="155"/>
      <c r="AH102" s="147"/>
      <c r="AI102" s="216"/>
      <c r="AJ102" s="216"/>
      <c r="AK102" s="221"/>
      <c r="AL102" s="221"/>
      <c r="AM102" s="221"/>
      <c r="AN102" s="221"/>
      <c r="AO102" s="221"/>
      <c r="AP102" s="221"/>
      <c r="AQ102" s="222"/>
      <c r="AR102" s="222"/>
      <c r="AS102" s="222"/>
      <c r="AT102" s="222"/>
      <c r="AU102" s="222"/>
      <c r="AV102" s="222"/>
      <c r="AW102" s="222"/>
      <c r="AX102" s="222"/>
    </row>
    <row r="103" spans="1:50" ht="20.100000000000001" customHeight="1" x14ac:dyDescent="0.2">
      <c r="A103" s="357"/>
      <c r="B103" s="164"/>
      <c r="C103" s="365" t="s">
        <v>514</v>
      </c>
      <c r="D103" s="366"/>
      <c r="E103" s="367"/>
      <c r="F103" s="149"/>
      <c r="G103" s="170"/>
      <c r="H103" s="369" t="s">
        <v>515</v>
      </c>
      <c r="I103" s="370"/>
      <c r="J103" s="371"/>
      <c r="K103" s="190"/>
      <c r="L103" s="148"/>
      <c r="M103" s="361"/>
      <c r="N103" s="361"/>
      <c r="O103" s="361"/>
      <c r="P103" s="177"/>
      <c r="Q103" s="147"/>
      <c r="R103" s="357"/>
      <c r="S103" s="152"/>
      <c r="T103" s="149"/>
      <c r="U103" s="164"/>
      <c r="V103" s="149"/>
      <c r="W103" s="149"/>
      <c r="X103" s="154"/>
      <c r="Y103" s="147"/>
      <c r="Z103" s="156"/>
      <c r="AA103" s="147"/>
      <c r="AB103" s="190"/>
      <c r="AC103" s="154"/>
      <c r="AD103" s="149"/>
      <c r="AE103" s="164"/>
      <c r="AF103" s="149"/>
      <c r="AG103" s="155"/>
      <c r="AH103" s="147"/>
      <c r="AI103" s="216"/>
      <c r="AJ103" s="216"/>
      <c r="AK103" s="221"/>
      <c r="AL103" s="221"/>
      <c r="AM103" s="221"/>
      <c r="AN103" s="221"/>
      <c r="AO103" s="221"/>
      <c r="AP103" s="221"/>
      <c r="AQ103" s="222"/>
      <c r="AR103" s="222"/>
      <c r="AS103" s="222"/>
      <c r="AT103" s="222"/>
      <c r="AU103" s="222"/>
      <c r="AV103" s="222"/>
      <c r="AW103" s="222"/>
      <c r="AX103" s="222"/>
    </row>
    <row r="104" spans="1:50" ht="20.100000000000001" customHeight="1" x14ac:dyDescent="0.2">
      <c r="A104" s="357"/>
      <c r="B104" s="206"/>
      <c r="C104" s="373" t="s">
        <v>516</v>
      </c>
      <c r="D104" s="373"/>
      <c r="E104" s="373"/>
      <c r="F104" s="149"/>
      <c r="G104" s="170"/>
      <c r="H104" s="368" t="s">
        <v>517</v>
      </c>
      <c r="I104" s="368"/>
      <c r="J104" s="368"/>
      <c r="K104" s="190"/>
      <c r="L104" s="148"/>
      <c r="M104" s="368"/>
      <c r="N104" s="368"/>
      <c r="O104" s="368"/>
      <c r="P104" s="177"/>
      <c r="Q104" s="147"/>
      <c r="R104" s="357"/>
      <c r="S104" s="152"/>
      <c r="T104" s="164"/>
      <c r="U104" s="152"/>
      <c r="V104" s="149"/>
      <c r="W104" s="149"/>
      <c r="X104" s="154"/>
      <c r="Y104" s="147"/>
      <c r="Z104" s="156"/>
      <c r="AA104" s="147"/>
      <c r="AB104" s="190"/>
      <c r="AC104" s="154"/>
      <c r="AD104" s="368"/>
      <c r="AE104" s="368"/>
      <c r="AF104" s="368"/>
      <c r="AG104" s="155"/>
      <c r="AH104" s="147"/>
      <c r="AI104" s="205"/>
      <c r="AJ104" s="206"/>
    </row>
    <row r="105" spans="1:50" ht="20.100000000000001" customHeight="1" x14ac:dyDescent="0.2">
      <c r="A105" s="357"/>
      <c r="B105" s="164"/>
      <c r="C105" s="365" t="s">
        <v>511</v>
      </c>
      <c r="D105" s="366"/>
      <c r="E105" s="367"/>
      <c r="F105" s="149"/>
      <c r="G105" s="148"/>
      <c r="H105" s="266" t="s">
        <v>30</v>
      </c>
      <c r="I105" s="164"/>
      <c r="J105" s="266" t="s">
        <v>30</v>
      </c>
      <c r="K105" s="151"/>
      <c r="L105" s="148"/>
      <c r="M105" s="149"/>
      <c r="N105" s="149"/>
      <c r="O105" s="149"/>
      <c r="P105" s="177"/>
      <c r="Q105" s="147"/>
      <c r="R105" s="357"/>
      <c r="S105" s="152"/>
      <c r="T105" s="205"/>
      <c r="U105" s="166"/>
      <c r="V105" s="149"/>
      <c r="W105" s="149"/>
      <c r="X105" s="154"/>
      <c r="Y105" s="147"/>
      <c r="Z105" s="156"/>
      <c r="AA105" s="147"/>
      <c r="AB105" s="190"/>
      <c r="AC105" s="154"/>
      <c r="AD105" s="149"/>
      <c r="AE105" s="164"/>
      <c r="AF105" s="149"/>
      <c r="AG105" s="155"/>
      <c r="AH105" s="147"/>
      <c r="AI105" s="205"/>
      <c r="AJ105" s="206"/>
    </row>
    <row r="106" spans="1:50" ht="20.100000000000001" customHeight="1" x14ac:dyDescent="0.2">
      <c r="A106" s="357"/>
      <c r="B106" s="152"/>
      <c r="C106" s="372" t="s">
        <v>518</v>
      </c>
      <c r="D106" s="372"/>
      <c r="E106" s="372"/>
      <c r="F106" s="149"/>
      <c r="G106" s="148"/>
      <c r="H106" s="168" t="s">
        <v>519</v>
      </c>
      <c r="I106" s="152"/>
      <c r="J106" s="168" t="s">
        <v>520</v>
      </c>
      <c r="K106" s="151"/>
      <c r="L106" s="148"/>
      <c r="M106" s="149"/>
      <c r="N106" s="149"/>
      <c r="O106" s="149"/>
      <c r="P106" s="177"/>
      <c r="Q106" s="147"/>
      <c r="R106" s="357"/>
      <c r="S106" s="152"/>
      <c r="T106" s="205"/>
      <c r="U106" s="166"/>
      <c r="V106" s="164"/>
      <c r="W106" s="149"/>
      <c r="X106" s="154"/>
      <c r="Y106" s="147"/>
      <c r="Z106" s="156"/>
      <c r="AA106" s="147"/>
      <c r="AB106" s="190"/>
      <c r="AC106" s="154"/>
      <c r="AD106" s="149"/>
      <c r="AE106" s="164"/>
      <c r="AF106" s="149"/>
      <c r="AG106" s="155"/>
      <c r="AH106" s="147"/>
      <c r="AI106" s="205"/>
      <c r="AJ106" s="206"/>
    </row>
    <row r="107" spans="1:50" ht="20.100000000000001" customHeight="1" x14ac:dyDescent="0.2">
      <c r="A107" s="357"/>
      <c r="B107" s="170"/>
      <c r="C107" s="149"/>
      <c r="D107" s="166"/>
      <c r="E107" s="149"/>
      <c r="F107" s="149"/>
      <c r="G107" s="148"/>
      <c r="H107" s="205"/>
      <c r="I107" s="206"/>
      <c r="J107" s="205"/>
      <c r="K107" s="151"/>
      <c r="L107" s="148"/>
      <c r="M107" s="205"/>
      <c r="N107" s="205"/>
      <c r="O107" s="205"/>
      <c r="P107" s="177"/>
      <c r="Q107" s="147"/>
      <c r="R107" s="357"/>
      <c r="S107" s="152"/>
      <c r="T107" s="149"/>
      <c r="U107" s="164"/>
      <c r="V107" s="149"/>
      <c r="W107" s="149"/>
      <c r="X107" s="154"/>
      <c r="Y107" s="147"/>
      <c r="Z107" s="156"/>
      <c r="AA107" s="147"/>
      <c r="AB107" s="190"/>
      <c r="AC107" s="154"/>
      <c r="AD107" s="223"/>
      <c r="AE107" s="223"/>
      <c r="AF107" s="223"/>
      <c r="AG107" s="155"/>
      <c r="AH107" s="147"/>
      <c r="AI107" s="216"/>
      <c r="AJ107" s="216"/>
      <c r="AK107" s="217"/>
      <c r="AL107" s="217"/>
      <c r="AM107" s="224"/>
      <c r="AN107" s="217"/>
      <c r="AO107" s="217"/>
      <c r="AP107" s="217"/>
      <c r="AQ107" s="219"/>
      <c r="AR107" s="219"/>
      <c r="AS107" s="218"/>
      <c r="AT107" s="218"/>
      <c r="AU107" s="218"/>
      <c r="AV107" s="218"/>
      <c r="AW107" s="218"/>
      <c r="AX107" s="219"/>
    </row>
    <row r="108" spans="1:50" ht="20.100000000000001" customHeight="1" x14ac:dyDescent="0.2">
      <c r="A108" s="357"/>
      <c r="B108" s="170"/>
      <c r="C108" s="149"/>
      <c r="D108" s="166"/>
      <c r="E108" s="149"/>
      <c r="F108" s="149"/>
      <c r="G108" s="148"/>
      <c r="H108" s="205"/>
      <c r="I108" s="206"/>
      <c r="J108" s="205"/>
      <c r="K108" s="151"/>
      <c r="L108" s="148"/>
      <c r="M108" s="205"/>
      <c r="N108" s="205"/>
      <c r="O108" s="205"/>
      <c r="P108" s="177"/>
      <c r="Q108" s="147"/>
      <c r="R108" s="357"/>
      <c r="S108" s="152"/>
      <c r="T108" s="149"/>
      <c r="U108" s="164"/>
      <c r="V108" s="149"/>
      <c r="W108" s="149"/>
      <c r="X108" s="154"/>
      <c r="Y108" s="147"/>
      <c r="Z108" s="156"/>
      <c r="AA108" s="147"/>
      <c r="AB108" s="190"/>
      <c r="AC108" s="154"/>
      <c r="AD108" s="223"/>
      <c r="AE108" s="223"/>
      <c r="AF108" s="223"/>
      <c r="AG108" s="155"/>
      <c r="AH108" s="147"/>
      <c r="AI108" s="216"/>
      <c r="AJ108" s="216"/>
      <c r="AK108" s="217"/>
      <c r="AL108" s="217"/>
      <c r="AM108" s="217"/>
      <c r="AN108" s="217"/>
      <c r="AO108" s="217"/>
      <c r="AP108" s="217"/>
      <c r="AQ108" s="219"/>
      <c r="AR108" s="219"/>
      <c r="AS108" s="218"/>
      <c r="AT108" s="218"/>
      <c r="AU108" s="218"/>
      <c r="AV108" s="218"/>
      <c r="AW108" s="219"/>
      <c r="AX108" s="219"/>
    </row>
    <row r="109" spans="1:50" ht="20.100000000000001" customHeight="1" x14ac:dyDescent="0.2">
      <c r="A109" s="357"/>
      <c r="B109" s="163"/>
      <c r="C109" s="149"/>
      <c r="D109" s="164"/>
      <c r="E109" s="149"/>
      <c r="F109" s="149"/>
      <c r="G109" s="163"/>
      <c r="H109" s="149"/>
      <c r="I109" s="164"/>
      <c r="J109" s="149"/>
      <c r="K109" s="151"/>
      <c r="L109" s="163"/>
      <c r="M109" s="361"/>
      <c r="N109" s="361"/>
      <c r="O109" s="361"/>
      <c r="P109" s="177"/>
      <c r="Q109" s="147"/>
      <c r="R109" s="357"/>
      <c r="S109" s="152"/>
      <c r="T109" s="149"/>
      <c r="U109" s="164"/>
      <c r="V109" s="149"/>
      <c r="W109" s="149"/>
      <c r="X109" s="154"/>
      <c r="Y109" s="147"/>
      <c r="Z109" s="156"/>
      <c r="AA109" s="147"/>
      <c r="AB109" s="190"/>
      <c r="AC109" s="154"/>
      <c r="AD109" s="147"/>
      <c r="AE109" s="173"/>
      <c r="AF109" s="147"/>
      <c r="AG109" s="155"/>
      <c r="AH109" s="147"/>
      <c r="AI109" s="216"/>
      <c r="AJ109" s="216"/>
      <c r="AK109" s="217"/>
      <c r="AL109" s="217"/>
      <c r="AM109" s="217"/>
      <c r="AN109" s="217"/>
      <c r="AO109" s="217"/>
      <c r="AP109" s="217"/>
      <c r="AQ109" s="219"/>
      <c r="AR109" s="219"/>
      <c r="AS109" s="218"/>
      <c r="AT109" s="218"/>
      <c r="AU109" s="218"/>
      <c r="AV109" s="218"/>
      <c r="AW109" s="219"/>
      <c r="AX109" s="219"/>
    </row>
    <row r="110" spans="1:50" ht="20.100000000000001" customHeight="1" x14ac:dyDescent="0.2">
      <c r="A110" s="357"/>
      <c r="B110" s="164"/>
      <c r="C110" s="149"/>
      <c r="D110" s="164"/>
      <c r="E110" s="149"/>
      <c r="F110" s="149"/>
      <c r="G110" s="163"/>
      <c r="H110" s="168"/>
      <c r="I110" s="164"/>
      <c r="J110" s="168"/>
      <c r="K110" s="151"/>
      <c r="L110" s="163"/>
      <c r="M110" s="368"/>
      <c r="N110" s="368"/>
      <c r="O110" s="368"/>
      <c r="P110" s="177"/>
      <c r="Q110" s="147"/>
      <c r="R110" s="357"/>
      <c r="S110" s="152"/>
      <c r="T110" s="149"/>
      <c r="U110" s="206"/>
      <c r="V110" s="149"/>
      <c r="W110" s="149"/>
      <c r="X110" s="154"/>
      <c r="Y110" s="147"/>
      <c r="Z110" s="156"/>
      <c r="AA110" s="147"/>
      <c r="AB110" s="190"/>
      <c r="AC110" s="154"/>
      <c r="AD110" s="147"/>
      <c r="AE110" s="173"/>
      <c r="AF110" s="147"/>
      <c r="AG110" s="155"/>
      <c r="AH110" s="147"/>
      <c r="AI110" s="216"/>
      <c r="AJ110" s="216"/>
      <c r="AK110" s="224"/>
      <c r="AL110" s="217"/>
      <c r="AM110" s="224"/>
      <c r="AN110" s="217"/>
      <c r="AO110" s="217"/>
      <c r="AP110" s="217"/>
      <c r="AQ110" s="219"/>
      <c r="AR110" s="219"/>
      <c r="AS110" s="218"/>
      <c r="AT110" s="218"/>
      <c r="AU110" s="218"/>
      <c r="AV110" s="218"/>
      <c r="AW110" s="218"/>
      <c r="AX110" s="219"/>
    </row>
    <row r="111" spans="1:50" ht="20.100000000000001" customHeight="1" x14ac:dyDescent="0.2">
      <c r="A111" s="357"/>
      <c r="B111" s="152"/>
      <c r="C111" s="205"/>
      <c r="D111" s="206"/>
      <c r="E111" s="205"/>
      <c r="F111" s="149"/>
      <c r="G111" s="148"/>
      <c r="H111" s="149"/>
      <c r="I111" s="164"/>
      <c r="J111" s="149"/>
      <c r="K111" s="151"/>
      <c r="L111" s="148"/>
      <c r="M111" s="368"/>
      <c r="N111" s="368"/>
      <c r="O111" s="368"/>
      <c r="P111" s="177"/>
      <c r="Q111" s="147"/>
      <c r="R111" s="357"/>
      <c r="S111" s="206"/>
      <c r="T111" s="205"/>
      <c r="U111" s="152"/>
      <c r="V111" s="164"/>
      <c r="W111" s="149"/>
      <c r="X111" s="154"/>
      <c r="Y111" s="147"/>
      <c r="Z111" s="156"/>
      <c r="AA111" s="147"/>
      <c r="AB111" s="190"/>
      <c r="AC111" s="154"/>
      <c r="AG111" s="155"/>
      <c r="AH111" s="147"/>
      <c r="AI111" s="216"/>
      <c r="AJ111" s="216"/>
      <c r="AK111" s="217"/>
      <c r="AL111" s="217"/>
      <c r="AM111" s="217"/>
      <c r="AN111" s="217"/>
      <c r="AO111" s="217"/>
      <c r="AP111" s="217"/>
      <c r="AQ111" s="219"/>
      <c r="AR111" s="219"/>
      <c r="AS111" s="218"/>
      <c r="AT111" s="218"/>
      <c r="AU111" s="218"/>
      <c r="AV111" s="218"/>
      <c r="AW111" s="219"/>
      <c r="AX111" s="219"/>
    </row>
    <row r="112" spans="1:50" ht="20.100000000000001" customHeight="1" x14ac:dyDescent="0.2">
      <c r="A112" s="357"/>
      <c r="B112" s="152"/>
      <c r="C112" s="205"/>
      <c r="D112" s="206"/>
      <c r="E112" s="205"/>
      <c r="F112" s="149"/>
      <c r="G112" s="148"/>
      <c r="H112" s="149"/>
      <c r="I112" s="152"/>
      <c r="J112" s="149"/>
      <c r="K112" s="151"/>
      <c r="L112" s="148"/>
      <c r="M112" s="205"/>
      <c r="N112" s="205"/>
      <c r="O112" s="205"/>
      <c r="P112" s="177"/>
      <c r="Q112" s="147"/>
      <c r="R112" s="357"/>
      <c r="S112" s="206"/>
      <c r="T112" s="205"/>
      <c r="U112" s="152"/>
      <c r="V112" s="164"/>
      <c r="W112" s="149"/>
      <c r="X112" s="154"/>
      <c r="Y112" s="147"/>
      <c r="Z112" s="156"/>
      <c r="AA112" s="147"/>
      <c r="AB112" s="190"/>
      <c r="AC112" s="154"/>
      <c r="AG112" s="155"/>
      <c r="AH112" s="147"/>
      <c r="AI112" s="216"/>
      <c r="AJ112" s="216"/>
      <c r="AK112" s="216"/>
      <c r="AL112" s="216"/>
      <c r="AM112" s="216"/>
      <c r="AN112" s="216"/>
      <c r="AO112" s="216"/>
      <c r="AP112" s="216"/>
      <c r="AQ112" s="226"/>
      <c r="AR112" s="226"/>
      <c r="AS112" s="227"/>
      <c r="AT112" s="227"/>
      <c r="AU112" s="227"/>
      <c r="AV112" s="227"/>
      <c r="AW112" s="226"/>
      <c r="AX112" s="226"/>
    </row>
    <row r="113" spans="1:50" ht="20.100000000000001" customHeight="1" x14ac:dyDescent="0.2">
      <c r="A113" s="357"/>
      <c r="B113" s="152"/>
      <c r="C113" s="361"/>
      <c r="D113" s="361"/>
      <c r="E113" s="361"/>
      <c r="F113" s="149"/>
      <c r="G113" s="148"/>
      <c r="H113" s="205"/>
      <c r="I113" s="152"/>
      <c r="J113" s="164"/>
      <c r="K113" s="151"/>
      <c r="L113" s="148"/>
      <c r="M113" s="205"/>
      <c r="N113" s="205"/>
      <c r="O113" s="205"/>
      <c r="P113" s="177"/>
      <c r="Q113" s="147"/>
      <c r="R113" s="357"/>
      <c r="S113" s="152"/>
      <c r="T113" s="149"/>
      <c r="U113" s="228"/>
      <c r="V113" s="228"/>
      <c r="W113" s="149"/>
      <c r="X113" s="154"/>
      <c r="Y113" s="147"/>
      <c r="Z113" s="156"/>
      <c r="AA113" s="147"/>
      <c r="AB113" s="190"/>
      <c r="AC113" s="154"/>
      <c r="AD113" s="352"/>
      <c r="AE113" s="352"/>
      <c r="AF113" s="352"/>
      <c r="AG113" s="155"/>
      <c r="AH113" s="147"/>
      <c r="AI113" s="214"/>
      <c r="AJ113" s="214"/>
      <c r="AK113" s="214"/>
      <c r="AL113" s="214"/>
      <c r="AM113" s="214"/>
      <c r="AN113" s="214"/>
      <c r="AO113" s="214"/>
      <c r="AP113" s="214"/>
      <c r="AQ113" s="214"/>
      <c r="AR113" s="214"/>
      <c r="AS113" s="214"/>
      <c r="AT113" s="214"/>
      <c r="AU113" s="214"/>
      <c r="AV113" s="214"/>
      <c r="AW113" s="214"/>
      <c r="AX113" s="214"/>
    </row>
    <row r="114" spans="1:50" ht="20.100000000000001" customHeight="1" x14ac:dyDescent="0.2">
      <c r="A114" s="357"/>
      <c r="B114" s="152"/>
      <c r="C114" s="368"/>
      <c r="D114" s="368"/>
      <c r="E114" s="368"/>
      <c r="F114" s="149"/>
      <c r="G114" s="148"/>
      <c r="H114" s="205"/>
      <c r="I114" s="152"/>
      <c r="J114" s="168"/>
      <c r="K114" s="151"/>
      <c r="L114" s="148"/>
      <c r="M114" s="205"/>
      <c r="N114" s="205"/>
      <c r="O114" s="205"/>
      <c r="P114" s="177"/>
      <c r="Q114" s="147"/>
      <c r="R114" s="357"/>
      <c r="S114" s="152"/>
      <c r="T114" s="164"/>
      <c r="U114" s="228"/>
      <c r="V114" s="228"/>
      <c r="W114" s="149"/>
      <c r="X114" s="154"/>
      <c r="Z114" s="156"/>
      <c r="AB114" s="190"/>
      <c r="AC114" s="154"/>
      <c r="AD114" s="409"/>
      <c r="AE114" s="409"/>
      <c r="AF114" s="409"/>
      <c r="AG114" s="155"/>
      <c r="AH114" s="147"/>
      <c r="AI114" s="214"/>
      <c r="AJ114" s="214"/>
      <c r="AK114" s="214"/>
      <c r="AL114" s="214"/>
      <c r="AM114" s="214"/>
      <c r="AN114" s="214"/>
      <c r="AO114" s="214"/>
      <c r="AP114" s="214"/>
      <c r="AQ114" s="214"/>
      <c r="AR114" s="214"/>
      <c r="AS114" s="214"/>
      <c r="AT114" s="214"/>
      <c r="AU114" s="214"/>
      <c r="AV114" s="214"/>
      <c r="AW114" s="214"/>
      <c r="AX114" s="214"/>
    </row>
    <row r="115" spans="1:50" ht="20.100000000000001" customHeight="1" x14ac:dyDescent="0.2">
      <c r="A115" s="357"/>
      <c r="B115" s="152"/>
      <c r="C115" s="205"/>
      <c r="D115" s="164"/>
      <c r="E115" s="149"/>
      <c r="F115" s="149"/>
      <c r="G115" s="148"/>
      <c r="H115" s="205"/>
      <c r="I115" s="152"/>
      <c r="J115" s="149"/>
      <c r="K115" s="151"/>
      <c r="L115" s="148"/>
      <c r="M115" s="205"/>
      <c r="N115" s="205"/>
      <c r="O115" s="205"/>
      <c r="P115" s="177"/>
      <c r="Q115" s="147"/>
      <c r="R115" s="357"/>
      <c r="S115" s="166"/>
      <c r="T115" s="147"/>
      <c r="U115" s="166"/>
      <c r="V115" s="149"/>
      <c r="W115" s="147"/>
      <c r="X115" s="154"/>
      <c r="Z115" s="156"/>
      <c r="AB115" s="190"/>
      <c r="AC115" s="163"/>
      <c r="AD115" s="394" t="s">
        <v>39</v>
      </c>
      <c r="AE115" s="395"/>
      <c r="AF115" s="396"/>
      <c r="AG115" s="177"/>
      <c r="AH115" s="147"/>
      <c r="AI115" s="214"/>
      <c r="AJ115" s="214"/>
      <c r="AK115" s="214"/>
      <c r="AL115" s="214"/>
      <c r="AM115" s="214"/>
      <c r="AN115" s="214"/>
      <c r="AO115" s="214"/>
      <c r="AP115" s="214"/>
      <c r="AQ115" s="214"/>
      <c r="AR115" s="214"/>
      <c r="AS115" s="214"/>
      <c r="AT115" s="214"/>
      <c r="AU115" s="214"/>
      <c r="AV115" s="214"/>
      <c r="AW115" s="214"/>
      <c r="AX115" s="214"/>
    </row>
    <row r="116" spans="1:50" ht="20.100000000000001" customHeight="1" x14ac:dyDescent="0.2">
      <c r="A116" s="357"/>
      <c r="B116" s="148"/>
      <c r="C116" s="149"/>
      <c r="D116" s="152"/>
      <c r="E116" s="164"/>
      <c r="F116" s="151"/>
      <c r="G116" s="148"/>
      <c r="H116" s="205"/>
      <c r="I116" s="206"/>
      <c r="J116" s="168"/>
      <c r="K116" s="151"/>
      <c r="L116" s="148"/>
      <c r="M116" s="361"/>
      <c r="N116" s="361"/>
      <c r="O116" s="361"/>
      <c r="P116" s="177"/>
      <c r="Q116" s="147"/>
      <c r="R116" s="357"/>
      <c r="S116" s="166"/>
      <c r="T116" s="147"/>
      <c r="U116" s="166"/>
      <c r="V116" s="168"/>
      <c r="W116" s="147"/>
      <c r="X116" s="154"/>
      <c r="Z116" s="156"/>
      <c r="AA116" s="147"/>
      <c r="AB116" s="190"/>
      <c r="AC116" s="148"/>
      <c r="AD116" s="373" t="s">
        <v>521</v>
      </c>
      <c r="AE116" s="373"/>
      <c r="AF116" s="373"/>
      <c r="AG116" s="177"/>
      <c r="AH116" s="147"/>
      <c r="AI116" s="216"/>
      <c r="AJ116" s="216"/>
      <c r="AK116" s="229"/>
      <c r="AL116" s="216"/>
      <c r="AM116" s="229"/>
      <c r="AN116" s="216"/>
      <c r="AO116" s="216"/>
      <c r="AP116" s="216"/>
      <c r="AQ116" s="226"/>
      <c r="AR116" s="226"/>
      <c r="AS116" s="227"/>
      <c r="AT116" s="227"/>
      <c r="AU116" s="227"/>
      <c r="AV116" s="227"/>
      <c r="AW116" s="227"/>
      <c r="AX116" s="226"/>
    </row>
    <row r="117" spans="1:50" ht="20.100000000000001" customHeight="1" x14ac:dyDescent="0.2">
      <c r="A117" s="357"/>
      <c r="B117" s="164"/>
      <c r="C117" s="149"/>
      <c r="D117" s="164"/>
      <c r="E117" s="149"/>
      <c r="F117" s="149"/>
      <c r="G117" s="163"/>
      <c r="H117" s="361"/>
      <c r="I117" s="361"/>
      <c r="J117" s="361"/>
      <c r="K117" s="151"/>
      <c r="L117" s="163"/>
      <c r="M117" s="361"/>
      <c r="N117" s="361"/>
      <c r="O117" s="361"/>
      <c r="P117" s="177"/>
      <c r="Q117" s="147"/>
      <c r="R117" s="357"/>
      <c r="S117" s="152"/>
      <c r="T117" s="361"/>
      <c r="U117" s="361"/>
      <c r="V117" s="361"/>
      <c r="W117" s="149"/>
      <c r="X117" s="154"/>
      <c r="Y117" s="147"/>
      <c r="Z117" s="156"/>
      <c r="AA117" s="147"/>
      <c r="AB117" s="190"/>
      <c r="AC117" s="154"/>
      <c r="AD117" s="352"/>
      <c r="AE117" s="352"/>
      <c r="AF117" s="352"/>
      <c r="AG117" s="155"/>
      <c r="AH117" s="147"/>
      <c r="AI117" s="216"/>
      <c r="AJ117" s="216"/>
      <c r="AK117" s="216"/>
      <c r="AL117" s="216"/>
      <c r="AM117" s="216"/>
      <c r="AN117" s="216"/>
      <c r="AO117" s="216"/>
      <c r="AP117" s="216"/>
      <c r="AQ117" s="226"/>
      <c r="AR117" s="226"/>
      <c r="AS117" s="227"/>
      <c r="AT117" s="227"/>
      <c r="AU117" s="227"/>
      <c r="AV117" s="227"/>
      <c r="AW117" s="226"/>
      <c r="AX117" s="226"/>
    </row>
    <row r="118" spans="1:50" ht="20.100000000000001" customHeight="1" x14ac:dyDescent="0.2">
      <c r="A118" s="357"/>
      <c r="B118" s="152"/>
      <c r="C118" s="164"/>
      <c r="D118" s="152"/>
      <c r="E118" s="149"/>
      <c r="F118" s="149"/>
      <c r="G118" s="148"/>
      <c r="H118" s="368"/>
      <c r="I118" s="368"/>
      <c r="J118" s="368"/>
      <c r="K118" s="151"/>
      <c r="L118" s="148"/>
      <c r="M118" s="368"/>
      <c r="N118" s="368"/>
      <c r="O118" s="368"/>
      <c r="P118" s="177"/>
      <c r="Q118" s="147"/>
      <c r="R118" s="357"/>
      <c r="S118" s="148"/>
      <c r="T118" s="368"/>
      <c r="U118" s="368"/>
      <c r="V118" s="368"/>
      <c r="W118" s="151"/>
      <c r="X118" s="154"/>
      <c r="Z118" s="156"/>
      <c r="AA118" s="147"/>
      <c r="AB118" s="190"/>
      <c r="AC118" s="154"/>
      <c r="AD118" s="352"/>
      <c r="AE118" s="352"/>
      <c r="AF118" s="352"/>
      <c r="AG118" s="155"/>
      <c r="AH118" s="147"/>
      <c r="AI118" s="216"/>
      <c r="AJ118" s="216"/>
      <c r="AK118" s="216"/>
      <c r="AL118" s="216"/>
      <c r="AM118" s="216"/>
      <c r="AN118" s="216"/>
      <c r="AO118" s="216"/>
      <c r="AP118" s="216"/>
      <c r="AQ118" s="226"/>
      <c r="AR118" s="226"/>
      <c r="AS118" s="227"/>
      <c r="AT118" s="227"/>
      <c r="AU118" s="227"/>
      <c r="AV118" s="227"/>
      <c r="AW118" s="226"/>
      <c r="AX118" s="226"/>
    </row>
    <row r="119" spans="1:50" ht="20.100000000000001" customHeight="1" x14ac:dyDescent="0.2">
      <c r="A119" s="357"/>
      <c r="B119" s="152"/>
      <c r="C119" s="149"/>
      <c r="D119" s="152"/>
      <c r="E119" s="149"/>
      <c r="F119" s="149"/>
      <c r="G119" s="148"/>
      <c r="H119" s="361"/>
      <c r="I119" s="361"/>
      <c r="J119" s="361"/>
      <c r="K119" s="151"/>
      <c r="L119" s="148"/>
      <c r="M119" s="361"/>
      <c r="N119" s="361"/>
      <c r="O119" s="361"/>
      <c r="P119" s="177"/>
      <c r="Q119" s="147"/>
      <c r="R119" s="357"/>
      <c r="S119" s="164"/>
      <c r="T119" s="265" t="s">
        <v>25</v>
      </c>
      <c r="U119" s="152"/>
      <c r="V119" s="149"/>
      <c r="W119" s="149"/>
      <c r="X119" s="154"/>
      <c r="Z119" s="156"/>
      <c r="AA119" s="147"/>
      <c r="AB119" s="147"/>
      <c r="AC119" s="154"/>
      <c r="AE119" s="230"/>
      <c r="AF119" s="230"/>
      <c r="AG119" s="155"/>
      <c r="AH119" s="147"/>
      <c r="AI119" s="214"/>
      <c r="AJ119" s="214"/>
      <c r="AK119" s="214"/>
      <c r="AL119" s="214"/>
      <c r="AM119" s="214"/>
      <c r="AN119" s="214"/>
      <c r="AO119" s="214"/>
      <c r="AP119" s="214"/>
      <c r="AQ119" s="214"/>
      <c r="AR119" s="214"/>
      <c r="AS119" s="214"/>
      <c r="AT119" s="214"/>
      <c r="AU119" s="214"/>
      <c r="AV119" s="214"/>
      <c r="AW119" s="214"/>
      <c r="AX119" s="214"/>
    </row>
    <row r="120" spans="1:50" ht="20.100000000000001" customHeight="1" x14ac:dyDescent="0.2">
      <c r="A120" s="357"/>
      <c r="B120" s="206"/>
      <c r="C120" s="168"/>
      <c r="D120" s="152"/>
      <c r="E120" s="149"/>
      <c r="F120" s="149"/>
      <c r="G120" s="148"/>
      <c r="H120" s="368"/>
      <c r="I120" s="368"/>
      <c r="J120" s="368"/>
      <c r="K120" s="151"/>
      <c r="L120" s="148"/>
      <c r="M120" s="368"/>
      <c r="N120" s="368"/>
      <c r="O120" s="368"/>
      <c r="P120" s="177"/>
      <c r="Q120" s="147"/>
      <c r="R120" s="357"/>
      <c r="S120" s="152"/>
      <c r="T120" s="149" t="s">
        <v>522</v>
      </c>
      <c r="U120" s="152"/>
      <c r="V120" s="164"/>
      <c r="W120" s="149"/>
      <c r="X120" s="154"/>
      <c r="Y120" s="147"/>
      <c r="Z120" s="156"/>
      <c r="AA120" s="147"/>
      <c r="AB120" s="147"/>
      <c r="AC120" s="154"/>
      <c r="AE120" s="169"/>
      <c r="AF120" s="169"/>
      <c r="AG120" s="155"/>
      <c r="AH120" s="147"/>
      <c r="AI120" s="214"/>
      <c r="AJ120" s="214"/>
      <c r="AK120" s="214"/>
      <c r="AL120" s="214"/>
      <c r="AM120" s="214"/>
      <c r="AN120" s="214"/>
      <c r="AO120" s="214"/>
      <c r="AP120" s="214"/>
      <c r="AQ120" s="214"/>
      <c r="AR120" s="214"/>
      <c r="AS120" s="214"/>
      <c r="AT120" s="214"/>
      <c r="AU120" s="214"/>
      <c r="AV120" s="214"/>
      <c r="AW120" s="214"/>
      <c r="AX120" s="214"/>
    </row>
    <row r="121" spans="1:50" ht="20.100000000000001" customHeight="1" x14ac:dyDescent="0.2">
      <c r="A121" s="357"/>
      <c r="B121" s="206"/>
      <c r="C121" s="168"/>
      <c r="D121" s="152"/>
      <c r="E121" s="149"/>
      <c r="F121" s="149"/>
      <c r="G121" s="163"/>
      <c r="H121" s="149"/>
      <c r="I121" s="206"/>
      <c r="J121" s="205"/>
      <c r="K121" s="151"/>
      <c r="L121" s="148"/>
      <c r="M121" s="205"/>
      <c r="N121" s="205"/>
      <c r="O121" s="205"/>
      <c r="P121" s="177"/>
      <c r="Q121" s="147"/>
      <c r="R121" s="357"/>
      <c r="S121" s="156"/>
      <c r="T121" s="147"/>
      <c r="U121" s="156"/>
      <c r="V121" s="173"/>
      <c r="W121" s="147"/>
      <c r="X121" s="154"/>
      <c r="Y121" s="147"/>
      <c r="Z121" s="156"/>
      <c r="AA121" s="147"/>
      <c r="AB121" s="147"/>
      <c r="AC121" s="154"/>
      <c r="AD121" s="230"/>
      <c r="AE121" s="169"/>
      <c r="AF121" s="169"/>
      <c r="AG121" s="155"/>
      <c r="AH121" s="147"/>
      <c r="AI121" s="214"/>
      <c r="AJ121" s="214"/>
      <c r="AK121" s="214"/>
      <c r="AL121" s="214"/>
      <c r="AM121" s="214"/>
      <c r="AN121" s="214"/>
      <c r="AO121" s="214"/>
      <c r="AP121" s="214"/>
      <c r="AQ121" s="214"/>
      <c r="AR121" s="214"/>
      <c r="AS121" s="214"/>
      <c r="AT121" s="214"/>
      <c r="AU121" s="214"/>
      <c r="AV121" s="214"/>
      <c r="AW121" s="214"/>
      <c r="AX121" s="214"/>
    </row>
    <row r="122" spans="1:50" ht="20.100000000000001" customHeight="1" x14ac:dyDescent="0.2">
      <c r="A122" s="357"/>
      <c r="B122" s="206"/>
      <c r="C122" s="168"/>
      <c r="D122" s="152"/>
      <c r="E122" s="149"/>
      <c r="F122" s="149"/>
      <c r="G122" s="148"/>
      <c r="H122" s="168"/>
      <c r="I122" s="206"/>
      <c r="J122" s="205"/>
      <c r="K122" s="151"/>
      <c r="L122" s="148"/>
      <c r="M122" s="205"/>
      <c r="N122" s="205"/>
      <c r="O122" s="205"/>
      <c r="P122" s="177"/>
      <c r="Q122" s="147"/>
      <c r="R122" s="357"/>
      <c r="S122" s="156"/>
      <c r="T122" s="147"/>
      <c r="U122" s="156"/>
      <c r="V122" s="173"/>
      <c r="W122" s="147"/>
      <c r="X122" s="154"/>
      <c r="Y122" s="147"/>
      <c r="Z122" s="156"/>
      <c r="AA122" s="147"/>
      <c r="AB122" s="147"/>
      <c r="AC122" s="154"/>
      <c r="AD122" s="164"/>
      <c r="AE122" s="169"/>
      <c r="AF122" s="169"/>
      <c r="AG122" s="155"/>
      <c r="AH122" s="147"/>
      <c r="AI122" s="203"/>
      <c r="AJ122" s="203"/>
      <c r="AK122" s="203"/>
      <c r="AL122" s="203"/>
      <c r="AM122" s="203"/>
      <c r="AN122" s="203"/>
      <c r="AO122" s="203"/>
      <c r="AP122" s="203"/>
      <c r="AQ122" s="203"/>
      <c r="AR122" s="203"/>
      <c r="AS122" s="203"/>
      <c r="AT122" s="203"/>
      <c r="AU122" s="203"/>
      <c r="AV122" s="203"/>
      <c r="AW122" s="203"/>
      <c r="AX122" s="203"/>
    </row>
    <row r="123" spans="1:50" ht="20.100000000000001" customHeight="1" thickBot="1" x14ac:dyDescent="0.25">
      <c r="A123" s="358"/>
      <c r="B123" s="197"/>
      <c r="C123" s="196"/>
      <c r="D123" s="197"/>
      <c r="E123" s="196"/>
      <c r="F123" s="196"/>
      <c r="G123" s="195"/>
      <c r="H123" s="196"/>
      <c r="I123" s="197"/>
      <c r="J123" s="196"/>
      <c r="K123" s="231"/>
      <c r="L123" s="232"/>
      <c r="M123" s="196"/>
      <c r="N123" s="196"/>
      <c r="O123" s="196"/>
      <c r="P123" s="233"/>
      <c r="Q123" s="147"/>
      <c r="R123" s="358"/>
      <c r="S123" s="234"/>
      <c r="T123" s="235"/>
      <c r="U123" s="234"/>
      <c r="V123" s="235"/>
      <c r="W123" s="235"/>
      <c r="X123" s="232"/>
      <c r="Y123" s="235"/>
      <c r="Z123" s="234"/>
      <c r="AA123" s="235"/>
      <c r="AB123" s="235"/>
      <c r="AC123" s="232"/>
      <c r="AD123" s="235"/>
      <c r="AE123" s="236"/>
      <c r="AF123" s="235"/>
      <c r="AG123" s="233"/>
      <c r="AH123" s="147"/>
      <c r="AI123" s="203"/>
      <c r="AJ123" s="203"/>
      <c r="AK123" s="203"/>
      <c r="AL123" s="203"/>
      <c r="AM123" s="203"/>
      <c r="AN123" s="203"/>
      <c r="AO123" s="203"/>
      <c r="AP123" s="203"/>
      <c r="AQ123" s="203"/>
      <c r="AR123" s="203"/>
      <c r="AS123" s="203"/>
      <c r="AT123" s="203"/>
      <c r="AU123" s="203"/>
      <c r="AV123" s="203"/>
      <c r="AW123" s="203"/>
      <c r="AX123" s="203"/>
    </row>
    <row r="124" spans="1:50" x14ac:dyDescent="0.2">
      <c r="M124" s="205"/>
      <c r="N124" s="205"/>
      <c r="O124" s="205"/>
      <c r="AI124" s="203"/>
      <c r="AJ124" s="203"/>
      <c r="AK124" s="203"/>
      <c r="AL124" s="203"/>
      <c r="AM124" s="203"/>
      <c r="AN124" s="203"/>
      <c r="AO124" s="203"/>
      <c r="AP124" s="203"/>
      <c r="AQ124" s="203"/>
      <c r="AR124" s="203"/>
      <c r="AS124" s="203"/>
      <c r="AT124" s="203"/>
      <c r="AU124" s="203"/>
      <c r="AV124" s="203"/>
      <c r="AW124" s="203"/>
      <c r="AX124" s="203"/>
    </row>
    <row r="125" spans="1:50" x14ac:dyDescent="0.2">
      <c r="M125" s="205"/>
      <c r="N125" s="205"/>
      <c r="O125" s="205"/>
      <c r="AI125" s="203"/>
      <c r="AJ125" s="203"/>
      <c r="AK125" s="203"/>
      <c r="AL125" s="203"/>
      <c r="AM125" s="203"/>
      <c r="AN125" s="203"/>
      <c r="AO125" s="203"/>
      <c r="AP125" s="203"/>
      <c r="AQ125" s="203"/>
      <c r="AR125" s="203"/>
      <c r="AS125" s="203"/>
      <c r="AT125" s="203"/>
      <c r="AU125" s="203"/>
      <c r="AV125" s="203"/>
      <c r="AW125" s="203"/>
      <c r="AX125" s="203"/>
    </row>
    <row r="126" spans="1:50" x14ac:dyDescent="0.2">
      <c r="AI126" s="203"/>
      <c r="AJ126" s="203"/>
      <c r="AK126" s="203"/>
      <c r="AL126" s="203"/>
      <c r="AM126" s="203"/>
      <c r="AN126" s="203"/>
      <c r="AO126" s="203"/>
      <c r="AP126" s="203"/>
      <c r="AQ126" s="203"/>
      <c r="AR126" s="203"/>
      <c r="AS126" s="203"/>
      <c r="AT126" s="203"/>
      <c r="AU126" s="203"/>
      <c r="AV126" s="203"/>
      <c r="AW126" s="203"/>
      <c r="AX126" s="203"/>
    </row>
    <row r="192" spans="4:4" ht="20.25" x14ac:dyDescent="0.4">
      <c r="D192" s="237" t="s">
        <v>523</v>
      </c>
    </row>
  </sheetData>
  <sheetProtection algorithmName="SHA-512" hashValue="O1Xt8YxiFKPz1tJck7mjNRrAiT+KKd4oJ0MmXMtoUUbPK72qDerYLmJ9UHwRQ7jynVL3uBbRLdSG43D9rN93uQ==" saltValue="b+BDTLF4cUWqNg94cOrqkA==" spinCount="100000" sheet="1" objects="1" scenarios="1"/>
  <mergeCells count="242">
    <mergeCell ref="A1:P1"/>
    <mergeCell ref="H119:J119"/>
    <mergeCell ref="M119:O119"/>
    <mergeCell ref="H120:J120"/>
    <mergeCell ref="M120:O120"/>
    <mergeCell ref="H117:J117"/>
    <mergeCell ref="M117:O117"/>
    <mergeCell ref="T117:V117"/>
    <mergeCell ref="AD117:AF117"/>
    <mergeCell ref="H118:J118"/>
    <mergeCell ref="M118:O118"/>
    <mergeCell ref="T118:V118"/>
    <mergeCell ref="AD118:AF118"/>
    <mergeCell ref="AD113:AF113"/>
    <mergeCell ref="C114:E114"/>
    <mergeCell ref="AD114:AF114"/>
    <mergeCell ref="AD115:AF115"/>
    <mergeCell ref="M116:O116"/>
    <mergeCell ref="AD116:AF116"/>
    <mergeCell ref="C105:E105"/>
    <mergeCell ref="C106:E106"/>
    <mergeCell ref="M109:O109"/>
    <mergeCell ref="M110:O110"/>
    <mergeCell ref="M111:O111"/>
    <mergeCell ref="C113:E113"/>
    <mergeCell ref="C103:E103"/>
    <mergeCell ref="H103:J103"/>
    <mergeCell ref="M103:O103"/>
    <mergeCell ref="C104:E104"/>
    <mergeCell ref="H104:J104"/>
    <mergeCell ref="M104:O104"/>
    <mergeCell ref="AD104:AF104"/>
    <mergeCell ref="T101:V101"/>
    <mergeCell ref="AD101:AF101"/>
    <mergeCell ref="H102:J102"/>
    <mergeCell ref="M102:O102"/>
    <mergeCell ref="T102:V102"/>
    <mergeCell ref="AD102:AF102"/>
    <mergeCell ref="M97:O97"/>
    <mergeCell ref="M98:O98"/>
    <mergeCell ref="M99:O99"/>
    <mergeCell ref="M100:O100"/>
    <mergeCell ref="H101:J101"/>
    <mergeCell ref="M101:O101"/>
    <mergeCell ref="AD100:AF100"/>
    <mergeCell ref="M94:O94"/>
    <mergeCell ref="AD94:AF94"/>
    <mergeCell ref="M95:O95"/>
    <mergeCell ref="AD95:AF95"/>
    <mergeCell ref="M96:O96"/>
    <mergeCell ref="AD96:AF96"/>
    <mergeCell ref="H91:J91"/>
    <mergeCell ref="M91:O91"/>
    <mergeCell ref="AD91:AF91"/>
    <mergeCell ref="M92:O92"/>
    <mergeCell ref="AD92:AF92"/>
    <mergeCell ref="H93:J93"/>
    <mergeCell ref="M93:O93"/>
    <mergeCell ref="AD93:AF93"/>
    <mergeCell ref="M87:O87"/>
    <mergeCell ref="M88:O88"/>
    <mergeCell ref="H89:J89"/>
    <mergeCell ref="M89:O89"/>
    <mergeCell ref="AD89:AF89"/>
    <mergeCell ref="M90:O90"/>
    <mergeCell ref="AD90:AF90"/>
    <mergeCell ref="C85:E85"/>
    <mergeCell ref="H85:J85"/>
    <mergeCell ref="M85:O85"/>
    <mergeCell ref="C86:E86"/>
    <mergeCell ref="H86:J86"/>
    <mergeCell ref="M86:O86"/>
    <mergeCell ref="AD81:AF81"/>
    <mergeCell ref="AD82:AF82"/>
    <mergeCell ref="M83:O83"/>
    <mergeCell ref="AD83:AF83"/>
    <mergeCell ref="M84:O84"/>
    <mergeCell ref="AD84:AF84"/>
    <mergeCell ref="M79:O79"/>
    <mergeCell ref="T79:V79"/>
    <mergeCell ref="AD79:AF79"/>
    <mergeCell ref="H80:J80"/>
    <mergeCell ref="M80:O80"/>
    <mergeCell ref="T80:V80"/>
    <mergeCell ref="AD80:AF80"/>
    <mergeCell ref="M74:O74"/>
    <mergeCell ref="AD74:AF74"/>
    <mergeCell ref="M77:O77"/>
    <mergeCell ref="T77:V77"/>
    <mergeCell ref="AD77:AF77"/>
    <mergeCell ref="M78:O78"/>
    <mergeCell ref="T78:V78"/>
    <mergeCell ref="AD78:AF78"/>
    <mergeCell ref="A62:A123"/>
    <mergeCell ref="R62:R123"/>
    <mergeCell ref="AI62:AK63"/>
    <mergeCell ref="M63:O63"/>
    <mergeCell ref="AD63:AF63"/>
    <mergeCell ref="M64:O64"/>
    <mergeCell ref="AD64:AF64"/>
    <mergeCell ref="M65:O65"/>
    <mergeCell ref="AD65:AF65"/>
    <mergeCell ref="AK65:AX68"/>
    <mergeCell ref="M70:O70"/>
    <mergeCell ref="T70:V70"/>
    <mergeCell ref="C71:E71"/>
    <mergeCell ref="C72:E72"/>
    <mergeCell ref="AK72:AP73"/>
    <mergeCell ref="M73:O73"/>
    <mergeCell ref="AD73:AF73"/>
    <mergeCell ref="M66:O66"/>
    <mergeCell ref="AD66:AF66"/>
    <mergeCell ref="M67:O67"/>
    <mergeCell ref="M68:O68"/>
    <mergeCell ref="M69:O69"/>
    <mergeCell ref="T69:V69"/>
    <mergeCell ref="H79:J79"/>
    <mergeCell ref="C61:E61"/>
    <mergeCell ref="H61:J61"/>
    <mergeCell ref="M61:O61"/>
    <mergeCell ref="T61:V61"/>
    <mergeCell ref="Y61:AA61"/>
    <mergeCell ref="AD61:AF61"/>
    <mergeCell ref="T54:V54"/>
    <mergeCell ref="M55:O55"/>
    <mergeCell ref="T55:V55"/>
    <mergeCell ref="M56:O56"/>
    <mergeCell ref="T56:V56"/>
    <mergeCell ref="M57:O57"/>
    <mergeCell ref="T57:V57"/>
    <mergeCell ref="C44:E44"/>
    <mergeCell ref="M44:O44"/>
    <mergeCell ref="Y44:AA44"/>
    <mergeCell ref="M35:O35"/>
    <mergeCell ref="AJ35:AM35"/>
    <mergeCell ref="AP35:AR35"/>
    <mergeCell ref="T47:V47"/>
    <mergeCell ref="Y47:AA47"/>
    <mergeCell ref="M48:O48"/>
    <mergeCell ref="C45:E45"/>
    <mergeCell ref="M45:O45"/>
    <mergeCell ref="Y45:AA45"/>
    <mergeCell ref="C46:E46"/>
    <mergeCell ref="H46:J46"/>
    <mergeCell ref="M46:O46"/>
    <mergeCell ref="T46:V46"/>
    <mergeCell ref="Y46:AA46"/>
    <mergeCell ref="C47:E47"/>
    <mergeCell ref="H47:J47"/>
    <mergeCell ref="M47:O47"/>
    <mergeCell ref="M43:O43"/>
    <mergeCell ref="AU35:AW35"/>
    <mergeCell ref="M36:O36"/>
    <mergeCell ref="AI36:AI60"/>
    <mergeCell ref="M37:O37"/>
    <mergeCell ref="AU37:AW37"/>
    <mergeCell ref="M38:O38"/>
    <mergeCell ref="AU38:AW38"/>
    <mergeCell ref="H32:J32"/>
    <mergeCell ref="M32:O32"/>
    <mergeCell ref="Y32:AA32"/>
    <mergeCell ref="M33:O33"/>
    <mergeCell ref="H34:J34"/>
    <mergeCell ref="M34:O34"/>
    <mergeCell ref="Y34:AA34"/>
    <mergeCell ref="M39:O39"/>
    <mergeCell ref="M40:O40"/>
    <mergeCell ref="M41:O41"/>
    <mergeCell ref="M49:O49"/>
    <mergeCell ref="M50:O50"/>
    <mergeCell ref="M51:O51"/>
    <mergeCell ref="M52:O52"/>
    <mergeCell ref="M53:O53"/>
    <mergeCell ref="M54:O54"/>
    <mergeCell ref="AK28:AM28"/>
    <mergeCell ref="AK29:AM29"/>
    <mergeCell ref="H30:J30"/>
    <mergeCell ref="M30:O30"/>
    <mergeCell ref="Y30:AA30"/>
    <mergeCell ref="M31:O31"/>
    <mergeCell ref="M24:O24"/>
    <mergeCell ref="M25:O25"/>
    <mergeCell ref="C26:E26"/>
    <mergeCell ref="M26:O26"/>
    <mergeCell ref="C27:E27"/>
    <mergeCell ref="M27:O27"/>
    <mergeCell ref="C11:E11"/>
    <mergeCell ref="M11:O11"/>
    <mergeCell ref="T11:V11"/>
    <mergeCell ref="Y11:AA11"/>
    <mergeCell ref="C20:E20"/>
    <mergeCell ref="M20:O20"/>
    <mergeCell ref="AK20:AM20"/>
    <mergeCell ref="M10:O10"/>
    <mergeCell ref="C21:E21"/>
    <mergeCell ref="M21:O21"/>
    <mergeCell ref="AK21:AM21"/>
    <mergeCell ref="M15:O15"/>
    <mergeCell ref="C18:E18"/>
    <mergeCell ref="M18:O18"/>
    <mergeCell ref="T18:V18"/>
    <mergeCell ref="C19:E19"/>
    <mergeCell ref="M19:O19"/>
    <mergeCell ref="T19:V19"/>
    <mergeCell ref="C12:E12"/>
    <mergeCell ref="M12:O12"/>
    <mergeCell ref="C13:E13"/>
    <mergeCell ref="M13:O13"/>
    <mergeCell ref="M14:O14"/>
    <mergeCell ref="M5:O5"/>
    <mergeCell ref="AD5:AF5"/>
    <mergeCell ref="AP5:AR5"/>
    <mergeCell ref="AU5:AW5"/>
    <mergeCell ref="M6:O6"/>
    <mergeCell ref="M7:O7"/>
    <mergeCell ref="AU14:AW14"/>
    <mergeCell ref="T10:V10"/>
    <mergeCell ref="Y10:AA10"/>
    <mergeCell ref="Y64:AA64"/>
    <mergeCell ref="AP38:AR38"/>
    <mergeCell ref="AP37:AR37"/>
    <mergeCell ref="AJ2:AM2"/>
    <mergeCell ref="AP2:AR2"/>
    <mergeCell ref="AU2:AW2"/>
    <mergeCell ref="A3:A60"/>
    <mergeCell ref="R3:R60"/>
    <mergeCell ref="AI3:AI34"/>
    <mergeCell ref="M4:O4"/>
    <mergeCell ref="AD4:AF4"/>
    <mergeCell ref="AP4:AR4"/>
    <mergeCell ref="AU4:AW4"/>
    <mergeCell ref="C2:E2"/>
    <mergeCell ref="H2:J2"/>
    <mergeCell ref="M2:O2"/>
    <mergeCell ref="T2:V2"/>
    <mergeCell ref="Y2:AA2"/>
    <mergeCell ref="AD2:AF2"/>
    <mergeCell ref="C8:E8"/>
    <mergeCell ref="M8:O8"/>
    <mergeCell ref="C9:E9"/>
    <mergeCell ref="M9:O9"/>
    <mergeCell ref="C10:E10"/>
  </mergeCells>
  <phoneticPr fontId="1"/>
  <pageMargins left="0.78740157480314965" right="0.59055118110236227" top="0.78740157480314965" bottom="0.39370078740157483" header="0.39370078740157483" footer="0.19685039370078741"/>
  <pageSetup paperSize="8" scale="29" orientation="landscape" r:id="rId1"/>
  <headerFooter scaleWithDoc="0" alignWithMargins="0">
    <oddFooter xml:space="preserve">&amp;R&amp;"ＭＳ Ｐ明朝,太字"&amp;48 &amp;72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411B7-86AF-400B-8187-49FC6243C5E6}">
  <sheetPr codeName="Sheet9">
    <tabColor theme="7" tint="0.59999389629810485"/>
    <pageSetUpPr fitToPage="1"/>
  </sheetPr>
  <dimension ref="A1:L139"/>
  <sheetViews>
    <sheetView showGridLines="0" view="pageBreakPreview" zoomScaleNormal="100" zoomScaleSheetLayoutView="100" workbookViewId="0"/>
  </sheetViews>
  <sheetFormatPr defaultRowHeight="12" x14ac:dyDescent="0.4"/>
  <cols>
    <col min="1" max="1" width="3" style="239" customWidth="1"/>
    <col min="2" max="2" width="11.625" style="239" customWidth="1"/>
    <col min="3" max="3" width="15" style="240" customWidth="1"/>
    <col min="4" max="4" width="3.75" style="239" customWidth="1"/>
    <col min="5" max="5" width="9.375" style="241" customWidth="1"/>
    <col min="6" max="7" width="4.875" style="239" customWidth="1"/>
    <col min="8" max="8" width="3.75" style="239" customWidth="1"/>
    <col min="9" max="9" width="40.625" style="242" customWidth="1"/>
    <col min="10" max="11" width="3.375" style="239" customWidth="1"/>
    <col min="12" max="16384" width="9" style="240"/>
  </cols>
  <sheetData>
    <row r="1" spans="1:11" ht="29.25" customHeight="1" x14ac:dyDescent="0.4">
      <c r="B1" s="321" t="s">
        <v>637</v>
      </c>
      <c r="I1" s="410" t="s">
        <v>529</v>
      </c>
      <c r="J1" s="410"/>
      <c r="K1" s="410"/>
    </row>
    <row r="2" spans="1:11" ht="37.5" customHeight="1" x14ac:dyDescent="0.4">
      <c r="A2" s="411" t="s">
        <v>752</v>
      </c>
      <c r="B2" s="411"/>
      <c r="C2" s="411"/>
      <c r="D2" s="411"/>
      <c r="E2" s="411"/>
      <c r="F2" s="411"/>
      <c r="G2" s="411"/>
      <c r="H2" s="411"/>
      <c r="I2" s="411"/>
      <c r="J2" s="411"/>
      <c r="K2" s="411"/>
    </row>
    <row r="3" spans="1:11" ht="37.5" customHeight="1" x14ac:dyDescent="0.4"/>
    <row r="4" spans="1:11" ht="16.5" customHeight="1" x14ac:dyDescent="0.4">
      <c r="G4" s="412" t="s">
        <v>530</v>
      </c>
      <c r="H4" s="412"/>
      <c r="I4" s="412"/>
      <c r="J4" s="412"/>
      <c r="K4" s="412"/>
    </row>
    <row r="5" spans="1:11" ht="13.5" customHeight="1" x14ac:dyDescent="0.4">
      <c r="I5" s="244" t="s">
        <v>531</v>
      </c>
    </row>
    <row r="6" spans="1:11" ht="13.5" customHeight="1" x14ac:dyDescent="0.4">
      <c r="I6" s="243" t="s">
        <v>532</v>
      </c>
    </row>
    <row r="7" spans="1:11" ht="13.5" customHeight="1" x14ac:dyDescent="0.4">
      <c r="I7" s="243"/>
    </row>
    <row r="8" spans="1:11" ht="13.5" customHeight="1" x14ac:dyDescent="0.4">
      <c r="G8" s="412" t="s">
        <v>533</v>
      </c>
      <c r="H8" s="412"/>
      <c r="I8" s="412"/>
      <c r="J8" s="412"/>
      <c r="K8" s="412"/>
    </row>
    <row r="9" spans="1:11" ht="13.5" customHeight="1" x14ac:dyDescent="0.4">
      <c r="G9" s="412" t="s">
        <v>534</v>
      </c>
      <c r="H9" s="412"/>
      <c r="I9" s="412"/>
    </row>
    <row r="10" spans="1:11" ht="63.75" customHeight="1" x14ac:dyDescent="0.4">
      <c r="I10" s="244"/>
    </row>
    <row r="11" spans="1:11" s="247" customFormat="1" ht="30" customHeight="1" x14ac:dyDescent="0.4">
      <c r="A11" s="245" t="s">
        <v>535</v>
      </c>
      <c r="B11" s="246"/>
      <c r="D11" s="246"/>
      <c r="E11" s="248"/>
      <c r="F11" s="246"/>
      <c r="G11" s="246"/>
      <c r="H11" s="246"/>
      <c r="I11" s="249"/>
      <c r="J11" s="246"/>
      <c r="K11" s="246"/>
    </row>
    <row r="12" spans="1:11" s="241" customFormat="1" ht="48.75" customHeight="1" x14ac:dyDescent="0.4">
      <c r="A12" s="250" t="s">
        <v>205</v>
      </c>
      <c r="B12" s="250" t="s">
        <v>140</v>
      </c>
      <c r="C12" s="250" t="s">
        <v>138</v>
      </c>
      <c r="D12" s="251" t="s">
        <v>536</v>
      </c>
      <c r="E12" s="250" t="s">
        <v>537</v>
      </c>
      <c r="F12" s="250" t="s">
        <v>135</v>
      </c>
      <c r="G12" s="250" t="s">
        <v>136</v>
      </c>
      <c r="H12" s="250" t="s">
        <v>137</v>
      </c>
      <c r="I12" s="252" t="s">
        <v>538</v>
      </c>
      <c r="J12" s="251" t="s">
        <v>539</v>
      </c>
      <c r="K12" s="251" t="s">
        <v>540</v>
      </c>
    </row>
    <row r="13" spans="1:11" s="253" customFormat="1" ht="66.75" customHeight="1" x14ac:dyDescent="0.4">
      <c r="A13" s="294">
        <v>1</v>
      </c>
      <c r="B13" s="294" t="s">
        <v>40</v>
      </c>
      <c r="C13" s="295" t="s">
        <v>541</v>
      </c>
      <c r="D13" s="294">
        <v>2</v>
      </c>
      <c r="E13" s="294" t="s">
        <v>542</v>
      </c>
      <c r="F13" s="294" t="s">
        <v>365</v>
      </c>
      <c r="G13" s="294" t="s">
        <v>543</v>
      </c>
      <c r="H13" s="294">
        <v>1</v>
      </c>
      <c r="I13" s="296" t="s">
        <v>544</v>
      </c>
      <c r="J13" s="294" t="s">
        <v>545</v>
      </c>
      <c r="K13" s="294" t="s">
        <v>545</v>
      </c>
    </row>
    <row r="14" spans="1:11" s="253" customFormat="1" ht="66.75" customHeight="1" x14ac:dyDescent="0.4">
      <c r="A14" s="294">
        <v>2</v>
      </c>
      <c r="B14" s="294" t="s">
        <v>74</v>
      </c>
      <c r="C14" s="295" t="s">
        <v>546</v>
      </c>
      <c r="D14" s="294">
        <v>2</v>
      </c>
      <c r="E14" s="294" t="s">
        <v>542</v>
      </c>
      <c r="F14" s="294" t="s">
        <v>547</v>
      </c>
      <c r="G14" s="294" t="s">
        <v>543</v>
      </c>
      <c r="H14" s="294">
        <v>1</v>
      </c>
      <c r="I14" s="296" t="s">
        <v>544</v>
      </c>
      <c r="J14" s="294" t="s">
        <v>545</v>
      </c>
      <c r="K14" s="294" t="s">
        <v>545</v>
      </c>
    </row>
    <row r="15" spans="1:11" s="253" customFormat="1" ht="66.75" customHeight="1" x14ac:dyDescent="0.4">
      <c r="A15" s="294">
        <v>3</v>
      </c>
      <c r="B15" s="294" t="s">
        <v>60</v>
      </c>
      <c r="C15" s="295" t="s">
        <v>548</v>
      </c>
      <c r="D15" s="294">
        <v>2</v>
      </c>
      <c r="E15" s="294" t="s">
        <v>542</v>
      </c>
      <c r="F15" s="294" t="s">
        <v>365</v>
      </c>
      <c r="G15" s="294" t="s">
        <v>549</v>
      </c>
      <c r="H15" s="294">
        <v>1</v>
      </c>
      <c r="I15" s="296" t="s">
        <v>550</v>
      </c>
      <c r="J15" s="294" t="s">
        <v>545</v>
      </c>
      <c r="K15" s="294" t="s">
        <v>545</v>
      </c>
    </row>
    <row r="16" spans="1:11" s="253" customFormat="1" ht="66.75" customHeight="1" x14ac:dyDescent="0.4">
      <c r="A16" s="294">
        <v>4</v>
      </c>
      <c r="B16" s="294" t="s">
        <v>85</v>
      </c>
      <c r="C16" s="295" t="s">
        <v>551</v>
      </c>
      <c r="D16" s="294">
        <v>2</v>
      </c>
      <c r="E16" s="294" t="s">
        <v>542</v>
      </c>
      <c r="F16" s="294" t="s">
        <v>547</v>
      </c>
      <c r="G16" s="294" t="s">
        <v>549</v>
      </c>
      <c r="H16" s="294">
        <v>1</v>
      </c>
      <c r="I16" s="296" t="s">
        <v>550</v>
      </c>
      <c r="J16" s="294" t="s">
        <v>545</v>
      </c>
      <c r="K16" s="294" t="s">
        <v>545</v>
      </c>
    </row>
    <row r="17" spans="1:11" s="253" customFormat="1" ht="66.75" customHeight="1" x14ac:dyDescent="0.4">
      <c r="A17" s="294">
        <v>5</v>
      </c>
      <c r="B17" s="294" t="s">
        <v>44</v>
      </c>
      <c r="C17" s="295" t="s">
        <v>552</v>
      </c>
      <c r="D17" s="294">
        <v>2</v>
      </c>
      <c r="E17" s="294" t="s">
        <v>542</v>
      </c>
      <c r="F17" s="294" t="s">
        <v>365</v>
      </c>
      <c r="G17" s="294" t="s">
        <v>543</v>
      </c>
      <c r="H17" s="294">
        <v>2</v>
      </c>
      <c r="I17" s="296" t="s">
        <v>553</v>
      </c>
      <c r="J17" s="294" t="s">
        <v>545</v>
      </c>
      <c r="K17" s="294" t="s">
        <v>545</v>
      </c>
    </row>
    <row r="18" spans="1:11" s="253" customFormat="1" ht="66.75" customHeight="1" x14ac:dyDescent="0.4">
      <c r="A18" s="294">
        <v>6</v>
      </c>
      <c r="B18" s="294" t="s">
        <v>77</v>
      </c>
      <c r="C18" s="295" t="s">
        <v>554</v>
      </c>
      <c r="D18" s="294">
        <v>2</v>
      </c>
      <c r="E18" s="294" t="s">
        <v>542</v>
      </c>
      <c r="F18" s="294" t="s">
        <v>547</v>
      </c>
      <c r="G18" s="294" t="s">
        <v>543</v>
      </c>
      <c r="H18" s="294">
        <v>2</v>
      </c>
      <c r="I18" s="296" t="s">
        <v>553</v>
      </c>
      <c r="J18" s="294" t="s">
        <v>545</v>
      </c>
      <c r="K18" s="294" t="s">
        <v>545</v>
      </c>
    </row>
    <row r="19" spans="1:11" s="253" customFormat="1" ht="15" customHeight="1" x14ac:dyDescent="0.4">
      <c r="A19" s="241"/>
      <c r="B19" s="241"/>
      <c r="D19" s="241"/>
      <c r="E19" s="241"/>
      <c r="F19" s="241"/>
      <c r="G19" s="241"/>
      <c r="H19" s="241"/>
      <c r="I19" s="254"/>
      <c r="J19" s="241"/>
      <c r="K19" s="241"/>
    </row>
    <row r="20" spans="1:11" ht="15" customHeight="1" x14ac:dyDescent="0.4">
      <c r="A20" s="255" t="s">
        <v>555</v>
      </c>
    </row>
    <row r="21" spans="1:11" ht="15" customHeight="1" x14ac:dyDescent="0.4">
      <c r="A21" s="255" t="s">
        <v>556</v>
      </c>
    </row>
    <row r="23" spans="1:11" ht="30" customHeight="1" x14ac:dyDescent="0.4">
      <c r="A23" s="245" t="s">
        <v>557</v>
      </c>
    </row>
    <row r="24" spans="1:11" s="241" customFormat="1" ht="48.75" customHeight="1" x14ac:dyDescent="0.4">
      <c r="A24" s="250" t="s">
        <v>205</v>
      </c>
      <c r="B24" s="250" t="s">
        <v>140</v>
      </c>
      <c r="C24" s="250" t="s">
        <v>138</v>
      </c>
      <c r="D24" s="251" t="s">
        <v>536</v>
      </c>
      <c r="E24" s="250" t="s">
        <v>537</v>
      </c>
      <c r="F24" s="250" t="s">
        <v>135</v>
      </c>
      <c r="G24" s="250" t="s">
        <v>136</v>
      </c>
      <c r="H24" s="250" t="s">
        <v>137</v>
      </c>
      <c r="I24" s="252" t="s">
        <v>538</v>
      </c>
      <c r="J24" s="251" t="s">
        <v>539</v>
      </c>
      <c r="K24" s="251" t="s">
        <v>540</v>
      </c>
    </row>
    <row r="25" spans="1:11" s="253" customFormat="1" ht="24" customHeight="1" x14ac:dyDescent="0.4">
      <c r="A25" s="297">
        <v>1</v>
      </c>
      <c r="B25" s="298" t="s">
        <v>51</v>
      </c>
      <c r="C25" s="416" t="s">
        <v>558</v>
      </c>
      <c r="D25" s="413">
        <v>2</v>
      </c>
      <c r="E25" s="413" t="s">
        <v>559</v>
      </c>
      <c r="F25" s="299" t="s">
        <v>365</v>
      </c>
      <c r="G25" s="297" t="s">
        <v>543</v>
      </c>
      <c r="H25" s="297">
        <v>4</v>
      </c>
      <c r="I25" s="419" t="s">
        <v>560</v>
      </c>
      <c r="J25" s="413" t="s">
        <v>545</v>
      </c>
      <c r="K25" s="413" t="s">
        <v>561</v>
      </c>
    </row>
    <row r="26" spans="1:11" s="253" customFormat="1" ht="24" customHeight="1" x14ac:dyDescent="0.4">
      <c r="A26" s="297">
        <v>2</v>
      </c>
      <c r="B26" s="298" t="s">
        <v>55</v>
      </c>
      <c r="C26" s="417"/>
      <c r="D26" s="414"/>
      <c r="E26" s="414"/>
      <c r="F26" s="299" t="s">
        <v>365</v>
      </c>
      <c r="G26" s="297" t="s">
        <v>543</v>
      </c>
      <c r="H26" s="297">
        <v>5</v>
      </c>
      <c r="I26" s="420"/>
      <c r="J26" s="414"/>
      <c r="K26" s="414"/>
    </row>
    <row r="27" spans="1:11" s="253" customFormat="1" ht="24" customHeight="1" x14ac:dyDescent="0.4">
      <c r="A27" s="297">
        <v>3</v>
      </c>
      <c r="B27" s="298" t="s">
        <v>78</v>
      </c>
      <c r="C27" s="417"/>
      <c r="D27" s="414"/>
      <c r="E27" s="414"/>
      <c r="F27" s="299" t="s">
        <v>547</v>
      </c>
      <c r="G27" s="297" t="s">
        <v>543</v>
      </c>
      <c r="H27" s="297">
        <v>2</v>
      </c>
      <c r="I27" s="420"/>
      <c r="J27" s="414"/>
      <c r="K27" s="414"/>
    </row>
    <row r="28" spans="1:11" s="253" customFormat="1" ht="24" customHeight="1" x14ac:dyDescent="0.4">
      <c r="A28" s="297">
        <v>4</v>
      </c>
      <c r="B28" s="298" t="s">
        <v>82</v>
      </c>
      <c r="C28" s="417"/>
      <c r="D28" s="414"/>
      <c r="E28" s="414"/>
      <c r="F28" s="299" t="s">
        <v>547</v>
      </c>
      <c r="G28" s="297" t="s">
        <v>543</v>
      </c>
      <c r="H28" s="297">
        <v>6</v>
      </c>
      <c r="I28" s="420"/>
      <c r="J28" s="414"/>
      <c r="K28" s="414"/>
    </row>
    <row r="29" spans="1:11" s="253" customFormat="1" ht="24" customHeight="1" x14ac:dyDescent="0.4">
      <c r="A29" s="297">
        <v>5</v>
      </c>
      <c r="B29" s="298" t="s">
        <v>93</v>
      </c>
      <c r="C29" s="417"/>
      <c r="D29" s="414"/>
      <c r="E29" s="414"/>
      <c r="F29" s="299" t="s">
        <v>547</v>
      </c>
      <c r="G29" s="297" t="s">
        <v>549</v>
      </c>
      <c r="H29" s="297">
        <v>3</v>
      </c>
      <c r="I29" s="420"/>
      <c r="J29" s="414"/>
      <c r="K29" s="414"/>
    </row>
    <row r="30" spans="1:11" s="253" customFormat="1" ht="24" customHeight="1" x14ac:dyDescent="0.4">
      <c r="A30" s="297">
        <v>6</v>
      </c>
      <c r="B30" s="298" t="s">
        <v>120</v>
      </c>
      <c r="C30" s="418"/>
      <c r="D30" s="415"/>
      <c r="E30" s="415"/>
      <c r="F30" s="297" t="s">
        <v>370</v>
      </c>
      <c r="G30" s="297" t="s">
        <v>371</v>
      </c>
      <c r="H30" s="297">
        <v>1</v>
      </c>
      <c r="I30" s="421"/>
      <c r="J30" s="415"/>
      <c r="K30" s="415"/>
    </row>
    <row r="31" spans="1:11" s="253" customFormat="1" ht="45" customHeight="1" x14ac:dyDescent="0.4">
      <c r="A31" s="297">
        <v>7</v>
      </c>
      <c r="B31" s="298" t="s">
        <v>107</v>
      </c>
      <c r="C31" s="301" t="s">
        <v>562</v>
      </c>
      <c r="D31" s="297">
        <v>4</v>
      </c>
      <c r="E31" s="302" t="s">
        <v>542</v>
      </c>
      <c r="F31" s="297" t="s">
        <v>370</v>
      </c>
      <c r="G31" s="297" t="s">
        <v>543</v>
      </c>
      <c r="H31" s="297">
        <v>3</v>
      </c>
      <c r="I31" s="303" t="s">
        <v>563</v>
      </c>
      <c r="J31" s="297" t="s">
        <v>545</v>
      </c>
      <c r="K31" s="297" t="s">
        <v>561</v>
      </c>
    </row>
    <row r="32" spans="1:11" s="253" customFormat="1" ht="24" customHeight="1" x14ac:dyDescent="0.4">
      <c r="A32" s="297">
        <v>8</v>
      </c>
      <c r="B32" s="298" t="s">
        <v>45</v>
      </c>
      <c r="C32" s="416" t="s">
        <v>564</v>
      </c>
      <c r="D32" s="413">
        <v>2</v>
      </c>
      <c r="E32" s="413" t="s">
        <v>559</v>
      </c>
      <c r="F32" s="299" t="s">
        <v>365</v>
      </c>
      <c r="G32" s="297" t="s">
        <v>543</v>
      </c>
      <c r="H32" s="297">
        <v>2</v>
      </c>
      <c r="I32" s="419" t="s">
        <v>565</v>
      </c>
      <c r="J32" s="413" t="s">
        <v>545</v>
      </c>
      <c r="K32" s="413" t="s">
        <v>561</v>
      </c>
    </row>
    <row r="33" spans="1:11" s="253" customFormat="1" ht="24" customHeight="1" x14ac:dyDescent="0.4">
      <c r="A33" s="297">
        <v>9</v>
      </c>
      <c r="B33" s="298" t="s">
        <v>732</v>
      </c>
      <c r="C33" s="417"/>
      <c r="D33" s="414"/>
      <c r="E33" s="414"/>
      <c r="F33" s="299" t="s">
        <v>365</v>
      </c>
      <c r="G33" s="297" t="s">
        <v>549</v>
      </c>
      <c r="H33" s="297">
        <v>1</v>
      </c>
      <c r="I33" s="420"/>
      <c r="J33" s="414"/>
      <c r="K33" s="414"/>
    </row>
    <row r="34" spans="1:11" s="253" customFormat="1" ht="24" customHeight="1" x14ac:dyDescent="0.4">
      <c r="A34" s="297">
        <v>10</v>
      </c>
      <c r="B34" s="298" t="s">
        <v>65</v>
      </c>
      <c r="C34" s="417"/>
      <c r="D34" s="414"/>
      <c r="E34" s="414"/>
      <c r="F34" s="299" t="s">
        <v>365</v>
      </c>
      <c r="G34" s="297" t="s">
        <v>549</v>
      </c>
      <c r="H34" s="297">
        <v>2</v>
      </c>
      <c r="I34" s="420"/>
      <c r="J34" s="414"/>
      <c r="K34" s="414"/>
    </row>
    <row r="35" spans="1:11" s="253" customFormat="1" ht="24" customHeight="1" x14ac:dyDescent="0.4">
      <c r="A35" s="297">
        <v>11</v>
      </c>
      <c r="B35" s="298" t="s">
        <v>71</v>
      </c>
      <c r="C35" s="417"/>
      <c r="D35" s="414"/>
      <c r="E35" s="414"/>
      <c r="F35" s="299" t="s">
        <v>365</v>
      </c>
      <c r="G35" s="297" t="s">
        <v>549</v>
      </c>
      <c r="H35" s="297">
        <v>5</v>
      </c>
      <c r="I35" s="420"/>
      <c r="J35" s="414"/>
      <c r="K35" s="414"/>
    </row>
    <row r="36" spans="1:11" s="253" customFormat="1" ht="24" customHeight="1" x14ac:dyDescent="0.4">
      <c r="A36" s="297">
        <v>12</v>
      </c>
      <c r="B36" s="298" t="s">
        <v>89</v>
      </c>
      <c r="C36" s="417"/>
      <c r="D36" s="414"/>
      <c r="E36" s="414"/>
      <c r="F36" s="299" t="s">
        <v>547</v>
      </c>
      <c r="G36" s="297" t="s">
        <v>549</v>
      </c>
      <c r="H36" s="297">
        <v>2</v>
      </c>
      <c r="I36" s="420"/>
      <c r="J36" s="414"/>
      <c r="K36" s="414"/>
    </row>
    <row r="37" spans="1:11" s="253" customFormat="1" ht="24" customHeight="1" x14ac:dyDescent="0.4">
      <c r="A37" s="297">
        <v>13</v>
      </c>
      <c r="B37" s="298" t="s">
        <v>97</v>
      </c>
      <c r="C37" s="417"/>
      <c r="D37" s="414"/>
      <c r="E37" s="414"/>
      <c r="F37" s="299" t="s">
        <v>547</v>
      </c>
      <c r="G37" s="297" t="s">
        <v>549</v>
      </c>
      <c r="H37" s="297">
        <v>5</v>
      </c>
      <c r="I37" s="420"/>
      <c r="J37" s="414"/>
      <c r="K37" s="414"/>
    </row>
    <row r="38" spans="1:11" s="253" customFormat="1" ht="24" customHeight="1" x14ac:dyDescent="0.4">
      <c r="A38" s="297">
        <v>14</v>
      </c>
      <c r="B38" s="298" t="s">
        <v>124</v>
      </c>
      <c r="C38" s="418"/>
      <c r="D38" s="415"/>
      <c r="E38" s="415"/>
      <c r="F38" s="297" t="s">
        <v>370</v>
      </c>
      <c r="G38" s="297" t="s">
        <v>371</v>
      </c>
      <c r="H38" s="297">
        <v>2</v>
      </c>
      <c r="I38" s="421"/>
      <c r="J38" s="415"/>
      <c r="K38" s="415"/>
    </row>
    <row r="39" spans="1:11" s="253" customFormat="1" ht="33.75" customHeight="1" x14ac:dyDescent="0.4">
      <c r="A39" s="297">
        <v>15</v>
      </c>
      <c r="B39" s="298" t="s">
        <v>100</v>
      </c>
      <c r="C39" s="416" t="s">
        <v>566</v>
      </c>
      <c r="D39" s="413">
        <v>4</v>
      </c>
      <c r="E39" s="413" t="s">
        <v>567</v>
      </c>
      <c r="F39" s="299" t="s">
        <v>370</v>
      </c>
      <c r="G39" s="297" t="s">
        <v>543</v>
      </c>
      <c r="H39" s="297">
        <v>1</v>
      </c>
      <c r="I39" s="419" t="s">
        <v>568</v>
      </c>
      <c r="J39" s="413" t="s">
        <v>545</v>
      </c>
      <c r="K39" s="413" t="s">
        <v>561</v>
      </c>
    </row>
    <row r="40" spans="1:11" s="253" customFormat="1" ht="33.75" customHeight="1" x14ac:dyDescent="0.4">
      <c r="A40" s="297">
        <v>16</v>
      </c>
      <c r="B40" s="298" t="s">
        <v>117</v>
      </c>
      <c r="C40" s="418"/>
      <c r="D40" s="415"/>
      <c r="E40" s="415"/>
      <c r="F40" s="299" t="s">
        <v>370</v>
      </c>
      <c r="G40" s="297" t="s">
        <v>549</v>
      </c>
      <c r="H40" s="297">
        <v>3</v>
      </c>
      <c r="I40" s="421"/>
      <c r="J40" s="415"/>
      <c r="K40" s="415"/>
    </row>
    <row r="41" spans="1:11" s="253" customFormat="1" ht="33.75" customHeight="1" x14ac:dyDescent="0.4">
      <c r="A41" s="297">
        <v>17</v>
      </c>
      <c r="B41" s="297" t="s">
        <v>103</v>
      </c>
      <c r="C41" s="416" t="s">
        <v>569</v>
      </c>
      <c r="D41" s="413">
        <v>4</v>
      </c>
      <c r="E41" s="422" t="s">
        <v>542</v>
      </c>
      <c r="F41" s="299" t="s">
        <v>370</v>
      </c>
      <c r="G41" s="300" t="s">
        <v>543</v>
      </c>
      <c r="H41" s="300">
        <v>2</v>
      </c>
      <c r="I41" s="419" t="s">
        <v>570</v>
      </c>
      <c r="J41" s="413" t="s">
        <v>545</v>
      </c>
      <c r="K41" s="413" t="s">
        <v>561</v>
      </c>
    </row>
    <row r="42" spans="1:11" s="253" customFormat="1" ht="33.75" customHeight="1" x14ac:dyDescent="0.4">
      <c r="A42" s="297">
        <v>18</v>
      </c>
      <c r="B42" s="297" t="s">
        <v>111</v>
      </c>
      <c r="C42" s="418"/>
      <c r="D42" s="415"/>
      <c r="E42" s="423"/>
      <c r="F42" s="299" t="s">
        <v>370</v>
      </c>
      <c r="G42" s="297" t="s">
        <v>543</v>
      </c>
      <c r="H42" s="297">
        <v>4</v>
      </c>
      <c r="I42" s="421"/>
      <c r="J42" s="415"/>
      <c r="K42" s="415"/>
    </row>
    <row r="43" spans="1:11" s="253" customFormat="1" ht="24" customHeight="1" x14ac:dyDescent="0.4">
      <c r="A43" s="297">
        <v>19</v>
      </c>
      <c r="B43" s="297" t="s">
        <v>41</v>
      </c>
      <c r="C43" s="416" t="s">
        <v>571</v>
      </c>
      <c r="D43" s="413">
        <v>2</v>
      </c>
      <c r="E43" s="413" t="s">
        <v>559</v>
      </c>
      <c r="F43" s="299" t="s">
        <v>365</v>
      </c>
      <c r="G43" s="297" t="s">
        <v>543</v>
      </c>
      <c r="H43" s="297">
        <v>1</v>
      </c>
      <c r="I43" s="419" t="s">
        <v>572</v>
      </c>
      <c r="J43" s="413" t="s">
        <v>545</v>
      </c>
      <c r="K43" s="413" t="s">
        <v>561</v>
      </c>
    </row>
    <row r="44" spans="1:11" s="253" customFormat="1" ht="24" customHeight="1" x14ac:dyDescent="0.4">
      <c r="A44" s="297">
        <v>20</v>
      </c>
      <c r="B44" s="297" t="s">
        <v>58</v>
      </c>
      <c r="C44" s="417"/>
      <c r="D44" s="414"/>
      <c r="E44" s="414"/>
      <c r="F44" s="299" t="s">
        <v>365</v>
      </c>
      <c r="G44" s="297" t="s">
        <v>543</v>
      </c>
      <c r="H44" s="297">
        <v>6</v>
      </c>
      <c r="I44" s="420"/>
      <c r="J44" s="414"/>
      <c r="K44" s="414"/>
    </row>
    <row r="45" spans="1:11" s="253" customFormat="1" ht="24" customHeight="1" x14ac:dyDescent="0.4">
      <c r="A45" s="297">
        <v>21</v>
      </c>
      <c r="B45" s="297" t="s">
        <v>62</v>
      </c>
      <c r="C45" s="417"/>
      <c r="D45" s="414"/>
      <c r="E45" s="414"/>
      <c r="F45" s="299" t="s">
        <v>365</v>
      </c>
      <c r="G45" s="297" t="s">
        <v>549</v>
      </c>
      <c r="H45" s="297">
        <v>1</v>
      </c>
      <c r="I45" s="420"/>
      <c r="J45" s="414"/>
      <c r="K45" s="414"/>
    </row>
    <row r="46" spans="1:11" s="253" customFormat="1" ht="24" customHeight="1" x14ac:dyDescent="0.4">
      <c r="A46" s="297">
        <v>22</v>
      </c>
      <c r="B46" s="297" t="s">
        <v>733</v>
      </c>
      <c r="C46" s="417"/>
      <c r="D46" s="414"/>
      <c r="E46" s="414"/>
      <c r="F46" s="299" t="s">
        <v>717</v>
      </c>
      <c r="G46" s="297" t="s">
        <v>718</v>
      </c>
      <c r="H46" s="297">
        <v>3</v>
      </c>
      <c r="I46" s="420"/>
      <c r="J46" s="414"/>
      <c r="K46" s="414"/>
    </row>
    <row r="47" spans="1:11" s="253" customFormat="1" ht="24" customHeight="1" x14ac:dyDescent="0.4">
      <c r="A47" s="297">
        <v>23</v>
      </c>
      <c r="B47" s="297" t="s">
        <v>86</v>
      </c>
      <c r="C47" s="417"/>
      <c r="D47" s="414"/>
      <c r="E47" s="414"/>
      <c r="F47" s="299" t="s">
        <v>547</v>
      </c>
      <c r="G47" s="297" t="s">
        <v>549</v>
      </c>
      <c r="H47" s="297">
        <v>1</v>
      </c>
      <c r="I47" s="420"/>
      <c r="J47" s="414"/>
      <c r="K47" s="414"/>
    </row>
    <row r="48" spans="1:11" s="253" customFormat="1" ht="24" customHeight="1" x14ac:dyDescent="0.4">
      <c r="A48" s="297">
        <v>24</v>
      </c>
      <c r="B48" s="297" t="s">
        <v>90</v>
      </c>
      <c r="C48" s="417"/>
      <c r="D48" s="414"/>
      <c r="E48" s="414"/>
      <c r="F48" s="299" t="s">
        <v>547</v>
      </c>
      <c r="G48" s="297" t="s">
        <v>549</v>
      </c>
      <c r="H48" s="297">
        <v>2</v>
      </c>
      <c r="I48" s="420"/>
      <c r="J48" s="414"/>
      <c r="K48" s="414"/>
    </row>
    <row r="49" spans="1:11" s="253" customFormat="1" ht="24" customHeight="1" x14ac:dyDescent="0.4">
      <c r="A49" s="297">
        <v>25</v>
      </c>
      <c r="B49" s="297" t="s">
        <v>121</v>
      </c>
      <c r="C49" s="418"/>
      <c r="D49" s="415"/>
      <c r="E49" s="415"/>
      <c r="F49" s="297" t="s">
        <v>370</v>
      </c>
      <c r="G49" s="297" t="s">
        <v>371</v>
      </c>
      <c r="H49" s="297">
        <v>1</v>
      </c>
      <c r="I49" s="421"/>
      <c r="J49" s="415"/>
      <c r="K49" s="415"/>
    </row>
    <row r="50" spans="1:11" s="253" customFormat="1" ht="24" customHeight="1" x14ac:dyDescent="0.4">
      <c r="A50" s="297">
        <v>26</v>
      </c>
      <c r="B50" s="297" t="s">
        <v>48</v>
      </c>
      <c r="C50" s="416" t="s">
        <v>23</v>
      </c>
      <c r="D50" s="413">
        <v>2</v>
      </c>
      <c r="E50" s="413" t="s">
        <v>567</v>
      </c>
      <c r="F50" s="297" t="s">
        <v>365</v>
      </c>
      <c r="G50" s="297" t="s">
        <v>543</v>
      </c>
      <c r="H50" s="297">
        <v>3</v>
      </c>
      <c r="I50" s="419" t="s">
        <v>573</v>
      </c>
      <c r="J50" s="413" t="s">
        <v>545</v>
      </c>
      <c r="K50" s="413" t="s">
        <v>561</v>
      </c>
    </row>
    <row r="51" spans="1:11" s="253" customFormat="1" ht="24" customHeight="1" x14ac:dyDescent="0.4">
      <c r="A51" s="297">
        <v>27</v>
      </c>
      <c r="B51" s="297" t="s">
        <v>75</v>
      </c>
      <c r="C51" s="417"/>
      <c r="D51" s="414"/>
      <c r="E51" s="414"/>
      <c r="F51" s="299" t="s">
        <v>547</v>
      </c>
      <c r="G51" s="297" t="s">
        <v>543</v>
      </c>
      <c r="H51" s="297">
        <v>1</v>
      </c>
      <c r="I51" s="420"/>
      <c r="J51" s="414"/>
      <c r="K51" s="414"/>
    </row>
    <row r="52" spans="1:11" s="253" customFormat="1" ht="24" customHeight="1" x14ac:dyDescent="0.4">
      <c r="A52" s="297">
        <v>28</v>
      </c>
      <c r="B52" s="297" t="s">
        <v>94</v>
      </c>
      <c r="C52" s="417"/>
      <c r="D52" s="414"/>
      <c r="E52" s="414"/>
      <c r="F52" s="299" t="s">
        <v>547</v>
      </c>
      <c r="G52" s="297" t="s">
        <v>549</v>
      </c>
      <c r="H52" s="297">
        <v>3</v>
      </c>
      <c r="I52" s="420"/>
      <c r="J52" s="414"/>
      <c r="K52" s="414"/>
    </row>
    <row r="53" spans="1:11" s="253" customFormat="1" ht="24" customHeight="1" x14ac:dyDescent="0.4">
      <c r="A53" s="297">
        <v>29</v>
      </c>
      <c r="B53" s="297" t="s">
        <v>127</v>
      </c>
      <c r="C53" s="417"/>
      <c r="D53" s="415"/>
      <c r="E53" s="415"/>
      <c r="F53" s="297" t="s">
        <v>370</v>
      </c>
      <c r="G53" s="297" t="s">
        <v>574</v>
      </c>
      <c r="H53" s="297">
        <v>4</v>
      </c>
      <c r="I53" s="421"/>
      <c r="J53" s="415"/>
      <c r="K53" s="415"/>
    </row>
    <row r="54" spans="1:11" s="253" customFormat="1" ht="24" customHeight="1" x14ac:dyDescent="0.4">
      <c r="A54" s="297">
        <v>30</v>
      </c>
      <c r="B54" s="298" t="s">
        <v>719</v>
      </c>
      <c r="C54" s="416" t="s">
        <v>720</v>
      </c>
      <c r="D54" s="413">
        <v>2</v>
      </c>
      <c r="E54" s="422" t="s">
        <v>542</v>
      </c>
      <c r="F54" s="297" t="s">
        <v>365</v>
      </c>
      <c r="G54" s="297" t="s">
        <v>543</v>
      </c>
      <c r="H54" s="297">
        <v>2</v>
      </c>
      <c r="I54" s="419" t="s">
        <v>721</v>
      </c>
      <c r="J54" s="413" t="s">
        <v>545</v>
      </c>
      <c r="K54" s="413" t="s">
        <v>561</v>
      </c>
    </row>
    <row r="55" spans="1:11" s="253" customFormat="1" ht="24" customHeight="1" x14ac:dyDescent="0.4">
      <c r="A55" s="297">
        <v>31</v>
      </c>
      <c r="B55" s="298" t="s">
        <v>722</v>
      </c>
      <c r="C55" s="417"/>
      <c r="D55" s="414"/>
      <c r="E55" s="433"/>
      <c r="F55" s="297" t="s">
        <v>365</v>
      </c>
      <c r="G55" s="297" t="s">
        <v>549</v>
      </c>
      <c r="H55" s="297">
        <v>2</v>
      </c>
      <c r="I55" s="420"/>
      <c r="J55" s="414"/>
      <c r="K55" s="414"/>
    </row>
    <row r="56" spans="1:11" s="253" customFormat="1" ht="24" customHeight="1" x14ac:dyDescent="0.4">
      <c r="A56" s="297">
        <v>32</v>
      </c>
      <c r="B56" s="298" t="s">
        <v>723</v>
      </c>
      <c r="C56" s="417"/>
      <c r="D56" s="414"/>
      <c r="E56" s="433"/>
      <c r="F56" s="299" t="s">
        <v>724</v>
      </c>
      <c r="G56" s="297" t="s">
        <v>725</v>
      </c>
      <c r="H56" s="304">
        <v>3</v>
      </c>
      <c r="I56" s="420"/>
      <c r="J56" s="414"/>
      <c r="K56" s="414"/>
    </row>
    <row r="57" spans="1:11" s="253" customFormat="1" ht="24" customHeight="1" x14ac:dyDescent="0.4">
      <c r="A57" s="297">
        <v>33</v>
      </c>
      <c r="B57" s="298" t="s">
        <v>726</v>
      </c>
      <c r="C57" s="418"/>
      <c r="D57" s="415"/>
      <c r="E57" s="423"/>
      <c r="F57" s="297" t="s">
        <v>724</v>
      </c>
      <c r="G57" s="297" t="s">
        <v>725</v>
      </c>
      <c r="H57" s="297">
        <v>4</v>
      </c>
      <c r="I57" s="421"/>
      <c r="J57" s="415"/>
      <c r="K57" s="415"/>
    </row>
    <row r="58" spans="1:11" s="253" customFormat="1" ht="15" customHeight="1" x14ac:dyDescent="0.4">
      <c r="A58" s="304"/>
      <c r="B58" s="304"/>
      <c r="C58" s="305"/>
      <c r="D58" s="304"/>
      <c r="E58" s="306"/>
      <c r="F58" s="304"/>
      <c r="G58" s="304"/>
      <c r="H58" s="304"/>
      <c r="I58" s="307"/>
      <c r="J58" s="304"/>
      <c r="K58" s="304"/>
    </row>
    <row r="59" spans="1:11" ht="15" customHeight="1" x14ac:dyDescent="0.4">
      <c r="A59" s="308" t="s">
        <v>575</v>
      </c>
      <c r="B59" s="309"/>
      <c r="C59" s="310"/>
      <c r="D59" s="309"/>
      <c r="E59" s="306"/>
      <c r="F59" s="309"/>
      <c r="G59" s="309"/>
      <c r="H59" s="309"/>
      <c r="I59" s="311"/>
      <c r="J59" s="309"/>
      <c r="K59" s="309"/>
    </row>
    <row r="60" spans="1:11" s="247" customFormat="1" ht="30" customHeight="1" x14ac:dyDescent="0.4">
      <c r="A60" s="245" t="s">
        <v>576</v>
      </c>
      <c r="B60" s="246"/>
      <c r="D60" s="246"/>
      <c r="E60" s="248"/>
      <c r="F60" s="246"/>
      <c r="G60" s="246"/>
      <c r="H60" s="246"/>
      <c r="I60" s="249"/>
      <c r="J60" s="246"/>
      <c r="K60" s="246"/>
    </row>
    <row r="61" spans="1:11" s="241" customFormat="1" ht="48.75" customHeight="1" x14ac:dyDescent="0.4">
      <c r="A61" s="250" t="s">
        <v>205</v>
      </c>
      <c r="B61" s="250" t="s">
        <v>140</v>
      </c>
      <c r="C61" s="250" t="s">
        <v>138</v>
      </c>
      <c r="D61" s="251" t="s">
        <v>536</v>
      </c>
      <c r="E61" s="250" t="s">
        <v>537</v>
      </c>
      <c r="F61" s="250" t="s">
        <v>135</v>
      </c>
      <c r="G61" s="250" t="s">
        <v>136</v>
      </c>
      <c r="H61" s="250" t="s">
        <v>137</v>
      </c>
      <c r="I61" s="252" t="s">
        <v>538</v>
      </c>
      <c r="J61" s="251" t="s">
        <v>539</v>
      </c>
      <c r="K61" s="251" t="s">
        <v>540</v>
      </c>
    </row>
    <row r="62" spans="1:11" s="253" customFormat="1" ht="36.75" customHeight="1" x14ac:dyDescent="0.4">
      <c r="A62" s="294">
        <v>1</v>
      </c>
      <c r="B62" s="294" t="s">
        <v>63</v>
      </c>
      <c r="C62" s="295" t="s">
        <v>577</v>
      </c>
      <c r="D62" s="294">
        <v>2</v>
      </c>
      <c r="E62" s="295" t="s">
        <v>578</v>
      </c>
      <c r="F62" s="294" t="s">
        <v>365</v>
      </c>
      <c r="G62" s="294" t="s">
        <v>549</v>
      </c>
      <c r="H62" s="294">
        <v>1</v>
      </c>
      <c r="I62" s="296" t="s">
        <v>579</v>
      </c>
      <c r="J62" s="294" t="s">
        <v>545</v>
      </c>
      <c r="K62" s="294" t="s">
        <v>545</v>
      </c>
    </row>
    <row r="63" spans="1:11" s="253" customFormat="1" ht="36.75" customHeight="1" x14ac:dyDescent="0.4">
      <c r="A63" s="294">
        <v>2</v>
      </c>
      <c r="B63" s="294" t="s">
        <v>87</v>
      </c>
      <c r="C63" s="295" t="s">
        <v>580</v>
      </c>
      <c r="D63" s="294">
        <v>2</v>
      </c>
      <c r="E63" s="295" t="s">
        <v>578</v>
      </c>
      <c r="F63" s="294" t="s">
        <v>547</v>
      </c>
      <c r="G63" s="294" t="s">
        <v>549</v>
      </c>
      <c r="H63" s="294">
        <v>1</v>
      </c>
      <c r="I63" s="296" t="s">
        <v>753</v>
      </c>
      <c r="J63" s="294" t="s">
        <v>545</v>
      </c>
      <c r="K63" s="294" t="s">
        <v>545</v>
      </c>
    </row>
    <row r="64" spans="1:11" s="253" customFormat="1" ht="36.75" customHeight="1" x14ac:dyDescent="0.4">
      <c r="A64" s="294">
        <v>3</v>
      </c>
      <c r="B64" s="294" t="s">
        <v>83</v>
      </c>
      <c r="C64" s="295" t="s">
        <v>577</v>
      </c>
      <c r="D64" s="294">
        <v>2</v>
      </c>
      <c r="E64" s="295" t="s">
        <v>578</v>
      </c>
      <c r="F64" s="294" t="s">
        <v>547</v>
      </c>
      <c r="G64" s="294" t="s">
        <v>543</v>
      </c>
      <c r="H64" s="294">
        <v>6</v>
      </c>
      <c r="I64" s="296" t="s">
        <v>579</v>
      </c>
      <c r="J64" s="294" t="s">
        <v>545</v>
      </c>
      <c r="K64" s="294" t="s">
        <v>545</v>
      </c>
    </row>
    <row r="65" spans="1:11" s="253" customFormat="1" ht="15" customHeight="1" x14ac:dyDescent="0.4">
      <c r="A65" s="241"/>
      <c r="B65" s="241"/>
      <c r="D65" s="241"/>
      <c r="F65" s="241"/>
      <c r="G65" s="241"/>
      <c r="H65" s="241"/>
      <c r="I65" s="254"/>
      <c r="J65" s="241"/>
      <c r="K65" s="241"/>
    </row>
    <row r="66" spans="1:11" ht="15" customHeight="1" x14ac:dyDescent="0.4">
      <c r="A66" s="255" t="s">
        <v>581</v>
      </c>
    </row>
    <row r="67" spans="1:11" x14ac:dyDescent="0.4">
      <c r="A67" s="255"/>
    </row>
    <row r="72" spans="1:11" s="247" customFormat="1" ht="30" customHeight="1" x14ac:dyDescent="0.4">
      <c r="A72" s="245" t="s">
        <v>582</v>
      </c>
      <c r="B72" s="246"/>
      <c r="D72" s="246"/>
      <c r="E72" s="248"/>
      <c r="F72" s="246"/>
      <c r="G72" s="246"/>
      <c r="H72" s="246"/>
      <c r="I72" s="249"/>
      <c r="J72" s="246"/>
      <c r="K72" s="246"/>
    </row>
    <row r="73" spans="1:11" s="241" customFormat="1" ht="48.75" customHeight="1" x14ac:dyDescent="0.4">
      <c r="A73" s="250" t="s">
        <v>205</v>
      </c>
      <c r="B73" s="250" t="s">
        <v>140</v>
      </c>
      <c r="C73" s="250" t="s">
        <v>138</v>
      </c>
      <c r="D73" s="251" t="s">
        <v>536</v>
      </c>
      <c r="E73" s="250" t="s">
        <v>537</v>
      </c>
      <c r="F73" s="250" t="s">
        <v>135</v>
      </c>
      <c r="G73" s="250" t="s">
        <v>136</v>
      </c>
      <c r="H73" s="250" t="s">
        <v>137</v>
      </c>
      <c r="I73" s="252" t="s">
        <v>538</v>
      </c>
      <c r="J73" s="251" t="s">
        <v>539</v>
      </c>
      <c r="K73" s="251" t="s">
        <v>540</v>
      </c>
    </row>
    <row r="74" spans="1:11" s="302" customFormat="1" ht="36.75" customHeight="1" x14ac:dyDescent="0.4">
      <c r="A74" s="294">
        <v>1</v>
      </c>
      <c r="B74" s="294" t="s">
        <v>42</v>
      </c>
      <c r="C74" s="424" t="s">
        <v>583</v>
      </c>
      <c r="D74" s="427">
        <v>2</v>
      </c>
      <c r="E74" s="430" t="s">
        <v>559</v>
      </c>
      <c r="F74" s="294" t="s">
        <v>365</v>
      </c>
      <c r="G74" s="294" t="s">
        <v>543</v>
      </c>
      <c r="H74" s="294">
        <v>1</v>
      </c>
      <c r="I74" s="296" t="s">
        <v>584</v>
      </c>
      <c r="J74" s="427" t="s">
        <v>545</v>
      </c>
      <c r="K74" s="427" t="s">
        <v>545</v>
      </c>
    </row>
    <row r="75" spans="1:11" s="302" customFormat="1" ht="36.75" customHeight="1" x14ac:dyDescent="0.4">
      <c r="A75" s="294">
        <v>2</v>
      </c>
      <c r="B75" s="294" t="s">
        <v>76</v>
      </c>
      <c r="C75" s="425"/>
      <c r="D75" s="428"/>
      <c r="E75" s="431"/>
      <c r="F75" s="294" t="s">
        <v>547</v>
      </c>
      <c r="G75" s="294" t="s">
        <v>543</v>
      </c>
      <c r="H75" s="294">
        <v>1</v>
      </c>
      <c r="I75" s="296" t="s">
        <v>584</v>
      </c>
      <c r="J75" s="428"/>
      <c r="K75" s="428"/>
    </row>
    <row r="76" spans="1:11" s="302" customFormat="1" ht="36.75" customHeight="1" x14ac:dyDescent="0.4">
      <c r="A76" s="294">
        <v>3</v>
      </c>
      <c r="B76" s="294" t="s">
        <v>727</v>
      </c>
      <c r="C76" s="425"/>
      <c r="D76" s="428"/>
      <c r="E76" s="431"/>
      <c r="F76" s="294" t="s">
        <v>547</v>
      </c>
      <c r="G76" s="294" t="s">
        <v>718</v>
      </c>
      <c r="H76" s="294">
        <v>3</v>
      </c>
      <c r="I76" s="296" t="s">
        <v>584</v>
      </c>
      <c r="J76" s="428"/>
      <c r="K76" s="428"/>
    </row>
    <row r="77" spans="1:11" s="302" customFormat="1" ht="36.75" customHeight="1" x14ac:dyDescent="0.4">
      <c r="A77" s="294">
        <v>4</v>
      </c>
      <c r="B77" s="294" t="s">
        <v>49</v>
      </c>
      <c r="C77" s="425"/>
      <c r="D77" s="428"/>
      <c r="E77" s="431"/>
      <c r="F77" s="294" t="s">
        <v>365</v>
      </c>
      <c r="G77" s="294" t="s">
        <v>543</v>
      </c>
      <c r="H77" s="294">
        <v>3</v>
      </c>
      <c r="I77" s="296" t="s">
        <v>584</v>
      </c>
      <c r="J77" s="428"/>
      <c r="K77" s="428"/>
    </row>
    <row r="78" spans="1:11" s="302" customFormat="1" ht="36.75" customHeight="1" x14ac:dyDescent="0.4">
      <c r="A78" s="294">
        <v>5</v>
      </c>
      <c r="B78" s="294" t="s">
        <v>52</v>
      </c>
      <c r="C78" s="425"/>
      <c r="D78" s="428"/>
      <c r="E78" s="431"/>
      <c r="F78" s="294" t="s">
        <v>365</v>
      </c>
      <c r="G78" s="294" t="s">
        <v>543</v>
      </c>
      <c r="H78" s="294">
        <v>4</v>
      </c>
      <c r="I78" s="296" t="s">
        <v>584</v>
      </c>
      <c r="J78" s="428"/>
      <c r="K78" s="428"/>
    </row>
    <row r="79" spans="1:11" s="302" customFormat="1" ht="36.75" customHeight="1" x14ac:dyDescent="0.4">
      <c r="A79" s="294">
        <v>6</v>
      </c>
      <c r="B79" s="294" t="s">
        <v>72</v>
      </c>
      <c r="C79" s="426"/>
      <c r="D79" s="429"/>
      <c r="E79" s="432"/>
      <c r="F79" s="294" t="s">
        <v>365</v>
      </c>
      <c r="G79" s="294" t="s">
        <v>549</v>
      </c>
      <c r="H79" s="294">
        <v>5</v>
      </c>
      <c r="I79" s="296" t="s">
        <v>584</v>
      </c>
      <c r="J79" s="429"/>
      <c r="K79" s="429"/>
    </row>
    <row r="80" spans="1:11" s="253" customFormat="1" ht="15" customHeight="1" x14ac:dyDescent="0.4">
      <c r="A80" s="241"/>
      <c r="B80" s="241"/>
      <c r="D80" s="241"/>
      <c r="E80" s="256"/>
      <c r="F80" s="241"/>
      <c r="G80" s="241"/>
      <c r="H80" s="241"/>
      <c r="I80" s="254"/>
      <c r="J80" s="241"/>
      <c r="K80" s="241"/>
    </row>
    <row r="81" spans="1:11" ht="15" customHeight="1" x14ac:dyDescent="0.4">
      <c r="A81" s="255" t="s">
        <v>585</v>
      </c>
    </row>
    <row r="83" spans="1:11" s="247" customFormat="1" ht="30" customHeight="1" x14ac:dyDescent="0.4">
      <c r="A83" s="245" t="s">
        <v>586</v>
      </c>
      <c r="B83" s="246"/>
      <c r="D83" s="246"/>
      <c r="E83" s="248"/>
      <c r="F83" s="246"/>
      <c r="G83" s="246"/>
      <c r="H83" s="246"/>
      <c r="I83" s="249"/>
      <c r="J83" s="246"/>
      <c r="K83" s="246"/>
    </row>
    <row r="84" spans="1:11" s="241" customFormat="1" ht="48.75" customHeight="1" x14ac:dyDescent="0.4">
      <c r="A84" s="250" t="s">
        <v>205</v>
      </c>
      <c r="B84" s="250" t="s">
        <v>140</v>
      </c>
      <c r="C84" s="250" t="s">
        <v>138</v>
      </c>
      <c r="D84" s="251" t="s">
        <v>536</v>
      </c>
      <c r="E84" s="250" t="s">
        <v>537</v>
      </c>
      <c r="F84" s="250" t="s">
        <v>135</v>
      </c>
      <c r="G84" s="250" t="s">
        <v>136</v>
      </c>
      <c r="H84" s="250" t="s">
        <v>137</v>
      </c>
      <c r="I84" s="252" t="s">
        <v>538</v>
      </c>
      <c r="J84" s="251" t="s">
        <v>539</v>
      </c>
      <c r="K84" s="251" t="s">
        <v>540</v>
      </c>
    </row>
    <row r="85" spans="1:11" s="302" customFormat="1" ht="36.75" customHeight="1" x14ac:dyDescent="0.4">
      <c r="A85" s="297">
        <v>1</v>
      </c>
      <c r="B85" s="297" t="s">
        <v>101</v>
      </c>
      <c r="C85" s="301" t="s">
        <v>587</v>
      </c>
      <c r="D85" s="297">
        <v>4</v>
      </c>
      <c r="E85" s="297" t="s">
        <v>559</v>
      </c>
      <c r="F85" s="297" t="s">
        <v>370</v>
      </c>
      <c r="G85" s="297" t="s">
        <v>543</v>
      </c>
      <c r="H85" s="297">
        <v>1</v>
      </c>
      <c r="I85" s="303" t="s">
        <v>588</v>
      </c>
      <c r="J85" s="297" t="s">
        <v>545</v>
      </c>
      <c r="K85" s="297" t="s">
        <v>545</v>
      </c>
    </row>
    <row r="86" spans="1:11" s="302" customFormat="1" ht="36.75" customHeight="1" x14ac:dyDescent="0.4">
      <c r="A86" s="297">
        <v>2</v>
      </c>
      <c r="B86" s="297" t="s">
        <v>104</v>
      </c>
      <c r="C86" s="301" t="s">
        <v>589</v>
      </c>
      <c r="D86" s="297">
        <v>4</v>
      </c>
      <c r="E86" s="297" t="s">
        <v>567</v>
      </c>
      <c r="F86" s="297" t="s">
        <v>370</v>
      </c>
      <c r="G86" s="297" t="s">
        <v>543</v>
      </c>
      <c r="H86" s="297">
        <v>2</v>
      </c>
      <c r="I86" s="303" t="s">
        <v>590</v>
      </c>
      <c r="J86" s="297" t="s">
        <v>545</v>
      </c>
      <c r="K86" s="297" t="s">
        <v>545</v>
      </c>
    </row>
    <row r="87" spans="1:11" s="302" customFormat="1" ht="36.75" customHeight="1" x14ac:dyDescent="0.4">
      <c r="A87" s="297">
        <v>3</v>
      </c>
      <c r="B87" s="297" t="s">
        <v>105</v>
      </c>
      <c r="C87" s="301" t="s">
        <v>591</v>
      </c>
      <c r="D87" s="297">
        <v>4</v>
      </c>
      <c r="E87" s="297" t="s">
        <v>567</v>
      </c>
      <c r="F87" s="297" t="s">
        <v>370</v>
      </c>
      <c r="G87" s="297" t="s">
        <v>543</v>
      </c>
      <c r="H87" s="297">
        <v>2</v>
      </c>
      <c r="I87" s="303" t="s">
        <v>592</v>
      </c>
      <c r="J87" s="297" t="s">
        <v>545</v>
      </c>
      <c r="K87" s="297" t="s">
        <v>545</v>
      </c>
    </row>
    <row r="88" spans="1:11" s="302" customFormat="1" ht="36.75" customHeight="1" x14ac:dyDescent="0.4">
      <c r="A88" s="297">
        <v>4</v>
      </c>
      <c r="B88" s="297" t="s">
        <v>108</v>
      </c>
      <c r="C88" s="301" t="s">
        <v>593</v>
      </c>
      <c r="D88" s="297">
        <v>4</v>
      </c>
      <c r="E88" s="297" t="s">
        <v>594</v>
      </c>
      <c r="F88" s="297" t="s">
        <v>370</v>
      </c>
      <c r="G88" s="297" t="s">
        <v>543</v>
      </c>
      <c r="H88" s="297">
        <v>3</v>
      </c>
      <c r="I88" s="303" t="s">
        <v>595</v>
      </c>
      <c r="J88" s="297" t="s">
        <v>545</v>
      </c>
      <c r="K88" s="297" t="s">
        <v>545</v>
      </c>
    </row>
    <row r="89" spans="1:11" s="302" customFormat="1" ht="36.75" customHeight="1" x14ac:dyDescent="0.4">
      <c r="A89" s="297">
        <v>5</v>
      </c>
      <c r="B89" s="297" t="s">
        <v>112</v>
      </c>
      <c r="C89" s="301" t="s">
        <v>591</v>
      </c>
      <c r="D89" s="297">
        <v>4</v>
      </c>
      <c r="E89" s="297" t="s">
        <v>567</v>
      </c>
      <c r="F89" s="297" t="s">
        <v>370</v>
      </c>
      <c r="G89" s="297" t="s">
        <v>543</v>
      </c>
      <c r="H89" s="297">
        <v>4</v>
      </c>
      <c r="I89" s="303" t="s">
        <v>592</v>
      </c>
      <c r="J89" s="297" t="s">
        <v>545</v>
      </c>
      <c r="K89" s="297" t="s">
        <v>545</v>
      </c>
    </row>
    <row r="90" spans="1:11" s="302" customFormat="1" ht="36.75" customHeight="1" x14ac:dyDescent="0.4">
      <c r="A90" s="297">
        <v>6</v>
      </c>
      <c r="B90" s="297" t="s">
        <v>114</v>
      </c>
      <c r="C90" s="301" t="s">
        <v>587</v>
      </c>
      <c r="D90" s="297">
        <v>4</v>
      </c>
      <c r="E90" s="297" t="s">
        <v>559</v>
      </c>
      <c r="F90" s="297" t="s">
        <v>370</v>
      </c>
      <c r="G90" s="297" t="s">
        <v>543</v>
      </c>
      <c r="H90" s="297">
        <v>5</v>
      </c>
      <c r="I90" s="303" t="s">
        <v>588</v>
      </c>
      <c r="J90" s="297" t="s">
        <v>545</v>
      </c>
      <c r="K90" s="297" t="s">
        <v>545</v>
      </c>
    </row>
    <row r="91" spans="1:11" s="302" customFormat="1" ht="36.75" customHeight="1" x14ac:dyDescent="0.4">
      <c r="A91" s="297">
        <v>7</v>
      </c>
      <c r="B91" s="297" t="s">
        <v>67</v>
      </c>
      <c r="C91" s="301" t="s">
        <v>596</v>
      </c>
      <c r="D91" s="297">
        <v>2</v>
      </c>
      <c r="E91" s="297" t="s">
        <v>567</v>
      </c>
      <c r="F91" s="297" t="s">
        <v>365</v>
      </c>
      <c r="G91" s="297" t="s">
        <v>549</v>
      </c>
      <c r="H91" s="297">
        <v>2</v>
      </c>
      <c r="I91" s="303" t="s">
        <v>597</v>
      </c>
      <c r="J91" s="297" t="s">
        <v>545</v>
      </c>
      <c r="K91" s="297" t="s">
        <v>545</v>
      </c>
    </row>
    <row r="92" spans="1:11" s="302" customFormat="1" ht="36.75" customHeight="1" x14ac:dyDescent="0.4">
      <c r="A92" s="297">
        <v>8</v>
      </c>
      <c r="B92" s="297" t="s">
        <v>91</v>
      </c>
      <c r="C92" s="301" t="s">
        <v>596</v>
      </c>
      <c r="D92" s="297">
        <v>2</v>
      </c>
      <c r="E92" s="297" t="s">
        <v>567</v>
      </c>
      <c r="F92" s="297" t="s">
        <v>547</v>
      </c>
      <c r="G92" s="297" t="s">
        <v>549</v>
      </c>
      <c r="H92" s="297">
        <v>2</v>
      </c>
      <c r="I92" s="303" t="s">
        <v>597</v>
      </c>
      <c r="J92" s="297" t="s">
        <v>545</v>
      </c>
      <c r="K92" s="297" t="s">
        <v>545</v>
      </c>
    </row>
    <row r="93" spans="1:11" s="302" customFormat="1" ht="36.75" customHeight="1" x14ac:dyDescent="0.4">
      <c r="A93" s="297">
        <v>9</v>
      </c>
      <c r="B93" s="297" t="s">
        <v>735</v>
      </c>
      <c r="C93" s="301" t="s">
        <v>598</v>
      </c>
      <c r="D93" s="297">
        <v>4</v>
      </c>
      <c r="E93" s="297" t="s">
        <v>599</v>
      </c>
      <c r="F93" s="297" t="s">
        <v>370</v>
      </c>
      <c r="G93" s="297" t="s">
        <v>549</v>
      </c>
      <c r="H93" s="297">
        <v>2</v>
      </c>
      <c r="I93" s="303" t="s">
        <v>600</v>
      </c>
      <c r="J93" s="297" t="s">
        <v>545</v>
      </c>
      <c r="K93" s="297" t="s">
        <v>545</v>
      </c>
    </row>
    <row r="94" spans="1:11" s="302" customFormat="1" ht="36.75" customHeight="1" x14ac:dyDescent="0.4">
      <c r="A94" s="297">
        <v>10</v>
      </c>
      <c r="B94" s="297" t="s">
        <v>118</v>
      </c>
      <c r="C94" s="301" t="s">
        <v>587</v>
      </c>
      <c r="D94" s="297">
        <v>4</v>
      </c>
      <c r="E94" s="297" t="s">
        <v>559</v>
      </c>
      <c r="F94" s="297" t="s">
        <v>370</v>
      </c>
      <c r="G94" s="297" t="s">
        <v>549</v>
      </c>
      <c r="H94" s="297">
        <v>3</v>
      </c>
      <c r="I94" s="303" t="s">
        <v>588</v>
      </c>
      <c r="J94" s="297" t="s">
        <v>545</v>
      </c>
      <c r="K94" s="297" t="s">
        <v>545</v>
      </c>
    </row>
    <row r="95" spans="1:11" s="302" customFormat="1" ht="45" customHeight="1" x14ac:dyDescent="0.4">
      <c r="A95" s="297">
        <v>11</v>
      </c>
      <c r="B95" s="297" t="s">
        <v>69</v>
      </c>
      <c r="C95" s="301" t="s">
        <v>601</v>
      </c>
      <c r="D95" s="297">
        <v>2</v>
      </c>
      <c r="E95" s="297" t="s">
        <v>594</v>
      </c>
      <c r="F95" s="297" t="s">
        <v>365</v>
      </c>
      <c r="G95" s="297" t="s">
        <v>549</v>
      </c>
      <c r="H95" s="297">
        <v>3</v>
      </c>
      <c r="I95" s="303" t="s">
        <v>602</v>
      </c>
      <c r="J95" s="297" t="s">
        <v>545</v>
      </c>
      <c r="K95" s="297" t="s">
        <v>545</v>
      </c>
    </row>
    <row r="96" spans="1:11" s="302" customFormat="1" ht="45" customHeight="1" x14ac:dyDescent="0.4">
      <c r="A96" s="297">
        <v>12</v>
      </c>
      <c r="B96" s="297" t="s">
        <v>95</v>
      </c>
      <c r="C96" s="301" t="s">
        <v>601</v>
      </c>
      <c r="D96" s="297">
        <v>2</v>
      </c>
      <c r="E96" s="297" t="s">
        <v>594</v>
      </c>
      <c r="F96" s="297" t="s">
        <v>547</v>
      </c>
      <c r="G96" s="297" t="s">
        <v>549</v>
      </c>
      <c r="H96" s="297">
        <v>3</v>
      </c>
      <c r="I96" s="303" t="s">
        <v>602</v>
      </c>
      <c r="J96" s="297" t="s">
        <v>545</v>
      </c>
      <c r="K96" s="297" t="s">
        <v>545</v>
      </c>
    </row>
    <row r="97" spans="1:11" s="302" customFormat="1" ht="45" customHeight="1" x14ac:dyDescent="0.4">
      <c r="A97" s="297">
        <v>13</v>
      </c>
      <c r="B97" s="297" t="s">
        <v>125</v>
      </c>
      <c r="C97" s="301" t="s">
        <v>604</v>
      </c>
      <c r="D97" s="297">
        <v>2</v>
      </c>
      <c r="E97" s="297" t="s">
        <v>599</v>
      </c>
      <c r="F97" s="297" t="s">
        <v>370</v>
      </c>
      <c r="G97" s="297" t="s">
        <v>603</v>
      </c>
      <c r="H97" s="297">
        <v>2</v>
      </c>
      <c r="I97" s="303" t="s">
        <v>605</v>
      </c>
      <c r="J97" s="297" t="s">
        <v>545</v>
      </c>
      <c r="K97" s="297" t="s">
        <v>545</v>
      </c>
    </row>
    <row r="98" spans="1:11" s="302" customFormat="1" ht="15" customHeight="1" x14ac:dyDescent="0.4">
      <c r="A98" s="304"/>
      <c r="B98" s="304"/>
      <c r="C98" s="305"/>
      <c r="D98" s="304"/>
      <c r="E98" s="304"/>
      <c r="F98" s="304"/>
      <c r="G98" s="304"/>
      <c r="H98" s="304"/>
      <c r="I98" s="312"/>
      <c r="J98" s="304"/>
      <c r="K98" s="304"/>
    </row>
    <row r="99" spans="1:11" s="310" customFormat="1" ht="15" customHeight="1" x14ac:dyDescent="0.4">
      <c r="A99" s="308" t="s">
        <v>606</v>
      </c>
      <c r="B99" s="309"/>
      <c r="D99" s="309"/>
      <c r="E99" s="306"/>
      <c r="F99" s="309"/>
      <c r="G99" s="309"/>
      <c r="H99" s="309"/>
      <c r="I99" s="311"/>
      <c r="J99" s="309"/>
      <c r="K99" s="309"/>
    </row>
    <row r="100" spans="1:11" s="310" customFormat="1" ht="14.25" customHeight="1" x14ac:dyDescent="0.4">
      <c r="A100" s="309"/>
      <c r="B100" s="309"/>
      <c r="D100" s="309"/>
      <c r="E100" s="306"/>
      <c r="F100" s="309"/>
      <c r="G100" s="309"/>
      <c r="H100" s="309"/>
      <c r="I100" s="311"/>
      <c r="J100" s="309"/>
      <c r="K100" s="309"/>
    </row>
    <row r="101" spans="1:11" s="315" customFormat="1" ht="30" customHeight="1" x14ac:dyDescent="0.4">
      <c r="A101" s="313" t="s">
        <v>607</v>
      </c>
      <c r="B101" s="314"/>
      <c r="D101" s="314"/>
      <c r="E101" s="316"/>
      <c r="F101" s="314"/>
      <c r="G101" s="314"/>
      <c r="H101" s="314"/>
      <c r="I101" s="317"/>
      <c r="J101" s="314"/>
      <c r="K101" s="314"/>
    </row>
    <row r="102" spans="1:11" s="306" customFormat="1" ht="48.75" customHeight="1" x14ac:dyDescent="0.4">
      <c r="A102" s="318" t="s">
        <v>205</v>
      </c>
      <c r="B102" s="318" t="s">
        <v>140</v>
      </c>
      <c r="C102" s="318" t="s">
        <v>138</v>
      </c>
      <c r="D102" s="319" t="s">
        <v>536</v>
      </c>
      <c r="E102" s="318" t="s">
        <v>537</v>
      </c>
      <c r="F102" s="318" t="s">
        <v>135</v>
      </c>
      <c r="G102" s="318" t="s">
        <v>136</v>
      </c>
      <c r="H102" s="318" t="s">
        <v>137</v>
      </c>
      <c r="I102" s="320" t="s">
        <v>538</v>
      </c>
      <c r="J102" s="319" t="s">
        <v>539</v>
      </c>
      <c r="K102" s="319" t="s">
        <v>540</v>
      </c>
    </row>
    <row r="103" spans="1:11" s="302" customFormat="1" ht="36.75" customHeight="1" x14ac:dyDescent="0.4">
      <c r="A103" s="297">
        <v>1</v>
      </c>
      <c r="B103" s="297" t="s">
        <v>756</v>
      </c>
      <c r="C103" s="301" t="s">
        <v>608</v>
      </c>
      <c r="D103" s="297">
        <v>2</v>
      </c>
      <c r="E103" s="297" t="s">
        <v>567</v>
      </c>
      <c r="F103" s="297" t="s">
        <v>365</v>
      </c>
      <c r="G103" s="297" t="s">
        <v>543</v>
      </c>
      <c r="H103" s="297">
        <v>3</v>
      </c>
      <c r="I103" s="303" t="s">
        <v>609</v>
      </c>
      <c r="J103" s="297" t="s">
        <v>561</v>
      </c>
      <c r="K103" s="297" t="s">
        <v>545</v>
      </c>
    </row>
    <row r="104" spans="1:11" s="302" customFormat="1" ht="36.75" customHeight="1" x14ac:dyDescent="0.4">
      <c r="A104" s="297">
        <v>2</v>
      </c>
      <c r="B104" s="297" t="s">
        <v>757</v>
      </c>
      <c r="C104" s="301" t="s">
        <v>608</v>
      </c>
      <c r="D104" s="297">
        <v>2</v>
      </c>
      <c r="E104" s="297" t="s">
        <v>567</v>
      </c>
      <c r="F104" s="297" t="s">
        <v>547</v>
      </c>
      <c r="G104" s="297" t="s">
        <v>543</v>
      </c>
      <c r="H104" s="297">
        <v>3</v>
      </c>
      <c r="I104" s="303" t="s">
        <v>609</v>
      </c>
      <c r="J104" s="297" t="s">
        <v>561</v>
      </c>
      <c r="K104" s="297" t="s">
        <v>545</v>
      </c>
    </row>
    <row r="105" spans="1:11" s="302" customFormat="1" ht="36.75" customHeight="1" x14ac:dyDescent="0.4">
      <c r="A105" s="297">
        <v>3</v>
      </c>
      <c r="B105" s="297" t="s">
        <v>610</v>
      </c>
      <c r="C105" s="301" t="s">
        <v>611</v>
      </c>
      <c r="D105" s="297">
        <v>2</v>
      </c>
      <c r="E105" s="297" t="s">
        <v>567</v>
      </c>
      <c r="F105" s="297" t="s">
        <v>547</v>
      </c>
      <c r="G105" s="297" t="s">
        <v>543</v>
      </c>
      <c r="H105" s="297">
        <v>5</v>
      </c>
      <c r="I105" s="303" t="s">
        <v>612</v>
      </c>
      <c r="J105" s="297" t="s">
        <v>561</v>
      </c>
      <c r="K105" s="297" t="s">
        <v>545</v>
      </c>
    </row>
    <row r="106" spans="1:11" s="302" customFormat="1" ht="36.75" customHeight="1" x14ac:dyDescent="0.4">
      <c r="A106" s="297">
        <v>4</v>
      </c>
      <c r="B106" s="297" t="s">
        <v>81</v>
      </c>
      <c r="C106" s="301" t="s">
        <v>613</v>
      </c>
      <c r="D106" s="297">
        <v>2</v>
      </c>
      <c r="E106" s="297" t="s">
        <v>567</v>
      </c>
      <c r="F106" s="297" t="s">
        <v>365</v>
      </c>
      <c r="G106" s="297" t="s">
        <v>614</v>
      </c>
      <c r="H106" s="297">
        <v>5</v>
      </c>
      <c r="I106" s="303" t="s">
        <v>612</v>
      </c>
      <c r="J106" s="297" t="s">
        <v>561</v>
      </c>
      <c r="K106" s="297" t="s">
        <v>545</v>
      </c>
    </row>
    <row r="107" spans="1:11" s="302" customFormat="1" ht="15" customHeight="1" x14ac:dyDescent="0.4">
      <c r="A107" s="304"/>
      <c r="B107" s="304"/>
      <c r="C107" s="305"/>
      <c r="D107" s="304"/>
      <c r="E107" s="304"/>
      <c r="F107" s="304"/>
      <c r="G107" s="304"/>
      <c r="H107" s="304"/>
      <c r="I107" s="312"/>
      <c r="J107" s="304"/>
      <c r="K107" s="304"/>
    </row>
    <row r="108" spans="1:11" s="310" customFormat="1" ht="15" customHeight="1" x14ac:dyDescent="0.4">
      <c r="A108" s="308" t="s">
        <v>615</v>
      </c>
      <c r="B108" s="309"/>
      <c r="D108" s="309"/>
      <c r="E108" s="306"/>
      <c r="F108" s="309"/>
      <c r="G108" s="309"/>
      <c r="H108" s="309"/>
      <c r="I108" s="311"/>
      <c r="J108" s="309"/>
      <c r="K108" s="309"/>
    </row>
    <row r="109" spans="1:11" s="310" customFormat="1" x14ac:dyDescent="0.4">
      <c r="A109" s="308"/>
      <c r="B109" s="309"/>
      <c r="D109" s="309"/>
      <c r="E109" s="306"/>
      <c r="F109" s="309"/>
      <c r="G109" s="309"/>
      <c r="H109" s="309"/>
      <c r="I109" s="311"/>
      <c r="J109" s="309"/>
      <c r="K109" s="309"/>
    </row>
    <row r="110" spans="1:11" ht="15" customHeight="1" x14ac:dyDescent="0.4">
      <c r="A110" s="258" t="s">
        <v>615</v>
      </c>
    </row>
    <row r="111" spans="1:11" x14ac:dyDescent="0.4">
      <c r="A111" s="258"/>
    </row>
    <row r="112" spans="1:11" s="247" customFormat="1" ht="30" customHeight="1" x14ac:dyDescent="0.4">
      <c r="A112" s="245" t="s">
        <v>616</v>
      </c>
      <c r="B112" s="246"/>
      <c r="D112" s="246"/>
      <c r="E112" s="248"/>
      <c r="F112" s="246"/>
      <c r="G112" s="246"/>
      <c r="H112" s="246"/>
      <c r="I112" s="249"/>
      <c r="J112" s="246"/>
      <c r="K112" s="246"/>
    </row>
    <row r="113" spans="1:12" s="241" customFormat="1" ht="48.75" customHeight="1" x14ac:dyDescent="0.4">
      <c r="A113" s="250" t="s">
        <v>205</v>
      </c>
      <c r="B113" s="250" t="s">
        <v>140</v>
      </c>
      <c r="C113" s="250" t="s">
        <v>138</v>
      </c>
      <c r="D113" s="251" t="s">
        <v>536</v>
      </c>
      <c r="E113" s="250" t="s">
        <v>537</v>
      </c>
      <c r="F113" s="250" t="s">
        <v>135</v>
      </c>
      <c r="G113" s="250" t="s">
        <v>136</v>
      </c>
      <c r="H113" s="250" t="s">
        <v>137</v>
      </c>
      <c r="I113" s="252" t="s">
        <v>538</v>
      </c>
      <c r="J113" s="251" t="s">
        <v>539</v>
      </c>
      <c r="K113" s="251" t="s">
        <v>540</v>
      </c>
    </row>
    <row r="114" spans="1:12" s="253" customFormat="1" ht="36.75" customHeight="1" x14ac:dyDescent="0.4">
      <c r="A114" s="294">
        <v>1</v>
      </c>
      <c r="B114" s="294" t="s">
        <v>728</v>
      </c>
      <c r="C114" s="295" t="s">
        <v>729</v>
      </c>
      <c r="D114" s="294">
        <v>2</v>
      </c>
      <c r="E114" s="297" t="s">
        <v>730</v>
      </c>
      <c r="F114" s="294" t="s">
        <v>365</v>
      </c>
      <c r="G114" s="294" t="s">
        <v>543</v>
      </c>
      <c r="H114" s="294">
        <v>2</v>
      </c>
      <c r="I114" s="303" t="s">
        <v>731</v>
      </c>
      <c r="J114" s="294" t="s">
        <v>617</v>
      </c>
      <c r="K114" s="294" t="s">
        <v>617</v>
      </c>
      <c r="L114" s="259"/>
    </row>
    <row r="115" spans="1:12" s="253" customFormat="1" ht="15" customHeight="1" x14ac:dyDescent="0.4">
      <c r="A115" s="241"/>
      <c r="B115" s="241"/>
      <c r="D115" s="241"/>
      <c r="E115" s="256"/>
      <c r="F115" s="241"/>
      <c r="G115" s="241"/>
      <c r="H115" s="241"/>
      <c r="I115" s="257"/>
      <c r="J115" s="241"/>
      <c r="K115" s="241"/>
      <c r="L115" s="259"/>
    </row>
    <row r="116" spans="1:12" ht="15" customHeight="1" x14ac:dyDescent="0.4">
      <c r="A116" s="258" t="s">
        <v>618</v>
      </c>
    </row>
    <row r="117" spans="1:12" x14ac:dyDescent="0.4">
      <c r="A117" s="258"/>
    </row>
    <row r="118" spans="1:12" x14ac:dyDescent="0.4">
      <c r="A118" s="258"/>
    </row>
    <row r="119" spans="1:12" x14ac:dyDescent="0.4">
      <c r="A119" s="258"/>
    </row>
    <row r="122" spans="1:12" s="247" customFormat="1" ht="30" customHeight="1" x14ac:dyDescent="0.4">
      <c r="A122" s="245" t="s">
        <v>619</v>
      </c>
      <c r="B122" s="246"/>
      <c r="D122" s="246"/>
      <c r="E122" s="248"/>
      <c r="F122" s="246"/>
      <c r="G122" s="246"/>
      <c r="H122" s="246"/>
      <c r="I122" s="249"/>
      <c r="J122" s="246"/>
      <c r="K122" s="246"/>
    </row>
    <row r="123" spans="1:12" s="241" customFormat="1" ht="48.75" customHeight="1" x14ac:dyDescent="0.4">
      <c r="A123" s="250" t="s">
        <v>205</v>
      </c>
      <c r="B123" s="250" t="s">
        <v>140</v>
      </c>
      <c r="C123" s="250" t="s">
        <v>138</v>
      </c>
      <c r="D123" s="251" t="s">
        <v>536</v>
      </c>
      <c r="E123" s="250" t="s">
        <v>537</v>
      </c>
      <c r="F123" s="250" t="s">
        <v>135</v>
      </c>
      <c r="G123" s="250" t="s">
        <v>136</v>
      </c>
      <c r="H123" s="250" t="s">
        <v>137</v>
      </c>
      <c r="I123" s="252" t="s">
        <v>538</v>
      </c>
      <c r="J123" s="251" t="s">
        <v>539</v>
      </c>
      <c r="K123" s="251" t="s">
        <v>540</v>
      </c>
    </row>
    <row r="124" spans="1:12" s="253" customFormat="1" ht="36.75" customHeight="1" x14ac:dyDescent="0.4">
      <c r="A124" s="294">
        <v>1</v>
      </c>
      <c r="B124" s="297" t="s">
        <v>109</v>
      </c>
      <c r="C124" s="295" t="s">
        <v>620</v>
      </c>
      <c r="D124" s="294">
        <v>4</v>
      </c>
      <c r="E124" s="297" t="s">
        <v>542</v>
      </c>
      <c r="F124" s="294" t="s">
        <v>370</v>
      </c>
      <c r="G124" s="294" t="s">
        <v>543</v>
      </c>
      <c r="H124" s="294">
        <v>3</v>
      </c>
      <c r="I124" s="296" t="s">
        <v>621</v>
      </c>
      <c r="J124" s="294" t="s">
        <v>545</v>
      </c>
      <c r="K124" s="294" t="s">
        <v>545</v>
      </c>
    </row>
    <row r="125" spans="1:12" s="253" customFormat="1" ht="36.75" customHeight="1" x14ac:dyDescent="0.4">
      <c r="A125" s="294">
        <v>2</v>
      </c>
      <c r="B125" s="297" t="s">
        <v>53</v>
      </c>
      <c r="C125" s="295" t="s">
        <v>622</v>
      </c>
      <c r="D125" s="294">
        <v>2</v>
      </c>
      <c r="E125" s="297" t="s">
        <v>559</v>
      </c>
      <c r="F125" s="294" t="s">
        <v>365</v>
      </c>
      <c r="G125" s="294" t="s">
        <v>543</v>
      </c>
      <c r="H125" s="294">
        <v>4</v>
      </c>
      <c r="I125" s="296" t="s">
        <v>623</v>
      </c>
      <c r="J125" s="294" t="s">
        <v>561</v>
      </c>
      <c r="K125" s="294" t="s">
        <v>545</v>
      </c>
    </row>
    <row r="126" spans="1:12" s="253" customFormat="1" ht="51" customHeight="1" x14ac:dyDescent="0.4">
      <c r="A126" s="294">
        <v>3</v>
      </c>
      <c r="B126" s="297" t="s">
        <v>128</v>
      </c>
      <c r="C126" s="295" t="s">
        <v>624</v>
      </c>
      <c r="D126" s="294">
        <v>2</v>
      </c>
      <c r="E126" s="297" t="s">
        <v>559</v>
      </c>
      <c r="F126" s="294" t="s">
        <v>370</v>
      </c>
      <c r="G126" s="294" t="s">
        <v>574</v>
      </c>
      <c r="H126" s="294">
        <v>4</v>
      </c>
      <c r="I126" s="296" t="s">
        <v>625</v>
      </c>
      <c r="J126" s="294" t="s">
        <v>561</v>
      </c>
      <c r="K126" s="294" t="s">
        <v>545</v>
      </c>
    </row>
    <row r="127" spans="1:12" s="253" customFormat="1" ht="15" customHeight="1" x14ac:dyDescent="0.4">
      <c r="A127" s="241"/>
      <c r="B127" s="256"/>
      <c r="D127" s="241"/>
      <c r="E127" s="256"/>
      <c r="F127" s="241"/>
      <c r="G127" s="241"/>
      <c r="H127" s="241"/>
      <c r="I127" s="254"/>
      <c r="J127" s="241"/>
      <c r="K127" s="241"/>
    </row>
    <row r="128" spans="1:12" ht="15" customHeight="1" x14ac:dyDescent="0.4">
      <c r="A128" s="255" t="s">
        <v>626</v>
      </c>
      <c r="B128" s="255"/>
    </row>
    <row r="129" spans="1:2" ht="15" customHeight="1" x14ac:dyDescent="0.4">
      <c r="A129" s="255" t="s">
        <v>627</v>
      </c>
      <c r="B129" s="255"/>
    </row>
    <row r="130" spans="1:2" ht="15" customHeight="1" x14ac:dyDescent="0.4">
      <c r="A130" s="255" t="s">
        <v>628</v>
      </c>
      <c r="B130" s="255"/>
    </row>
    <row r="131" spans="1:2" ht="15" customHeight="1" x14ac:dyDescent="0.4">
      <c r="A131" s="255" t="s">
        <v>629</v>
      </c>
      <c r="B131" s="255"/>
    </row>
    <row r="132" spans="1:2" ht="15" customHeight="1" x14ac:dyDescent="0.4">
      <c r="A132" s="255" t="s">
        <v>630</v>
      </c>
      <c r="B132" s="255"/>
    </row>
    <row r="133" spans="1:2" ht="15" customHeight="1" x14ac:dyDescent="0.4">
      <c r="A133" s="255" t="s">
        <v>628</v>
      </c>
      <c r="B133" s="255"/>
    </row>
    <row r="134" spans="1:2" ht="15" customHeight="1" x14ac:dyDescent="0.4">
      <c r="A134" s="255" t="s">
        <v>631</v>
      </c>
      <c r="B134" s="255"/>
    </row>
    <row r="135" spans="1:2" ht="15" customHeight="1" x14ac:dyDescent="0.4">
      <c r="A135" s="255" t="s">
        <v>632</v>
      </c>
      <c r="B135" s="255"/>
    </row>
    <row r="136" spans="1:2" x14ac:dyDescent="0.4">
      <c r="A136" s="255"/>
      <c r="B136" s="255"/>
    </row>
    <row r="137" spans="1:2" ht="60.75" customHeight="1" x14ac:dyDescent="0.4">
      <c r="A137" s="255"/>
      <c r="B137" s="255"/>
    </row>
    <row r="138" spans="1:2" x14ac:dyDescent="0.4">
      <c r="A138" s="255" t="s">
        <v>633</v>
      </c>
      <c r="B138" s="255"/>
    </row>
    <row r="139" spans="1:2" x14ac:dyDescent="0.4">
      <c r="A139" s="255"/>
      <c r="B139" s="255"/>
    </row>
  </sheetData>
  <sheetProtection algorithmName="SHA-512" hashValue="kk45+H5DTU37LkXhe4FeiPG777nky3722xyKSYFJCJSPTiPISJDtenRvRVKh2vBFNzU80c+cXS9+GOIv+zuhnA==" saltValue="HcKyFvwYk+1HwpYZ53fHPw==" spinCount="100000" sheet="1" objects="1" scenarios="1"/>
  <mergeCells count="52">
    <mergeCell ref="J54:J57"/>
    <mergeCell ref="K54:K57"/>
    <mergeCell ref="C74:C79"/>
    <mergeCell ref="D74:D79"/>
    <mergeCell ref="E74:E79"/>
    <mergeCell ref="J74:J79"/>
    <mergeCell ref="K74:K79"/>
    <mergeCell ref="C54:C57"/>
    <mergeCell ref="D54:D57"/>
    <mergeCell ref="E54:E57"/>
    <mergeCell ref="I54:I57"/>
    <mergeCell ref="K50:K53"/>
    <mergeCell ref="C43:C49"/>
    <mergeCell ref="D43:D49"/>
    <mergeCell ref="E43:E49"/>
    <mergeCell ref="I43:I49"/>
    <mergeCell ref="J43:J49"/>
    <mergeCell ref="K43:K49"/>
    <mergeCell ref="C50:C53"/>
    <mergeCell ref="D50:D53"/>
    <mergeCell ref="E50:E53"/>
    <mergeCell ref="I50:I53"/>
    <mergeCell ref="J50:J53"/>
    <mergeCell ref="K41:K42"/>
    <mergeCell ref="C39:C40"/>
    <mergeCell ref="D39:D40"/>
    <mergeCell ref="E39:E40"/>
    <mergeCell ref="I39:I40"/>
    <mergeCell ref="J39:J40"/>
    <mergeCell ref="K39:K40"/>
    <mergeCell ref="C41:C42"/>
    <mergeCell ref="D41:D42"/>
    <mergeCell ref="E41:E42"/>
    <mergeCell ref="I41:I42"/>
    <mergeCell ref="J41:J42"/>
    <mergeCell ref="K25:K30"/>
    <mergeCell ref="C32:C38"/>
    <mergeCell ref="D32:D38"/>
    <mergeCell ref="E32:E38"/>
    <mergeCell ref="I32:I38"/>
    <mergeCell ref="J32:J38"/>
    <mergeCell ref="K32:K38"/>
    <mergeCell ref="C25:C30"/>
    <mergeCell ref="D25:D30"/>
    <mergeCell ref="E25:E30"/>
    <mergeCell ref="I25:I30"/>
    <mergeCell ref="J25:J30"/>
    <mergeCell ref="I1:K1"/>
    <mergeCell ref="A2:K2"/>
    <mergeCell ref="G4:K4"/>
    <mergeCell ref="G8:K8"/>
    <mergeCell ref="G9:I9"/>
  </mergeCells>
  <phoneticPr fontId="1"/>
  <pageMargins left="0.70866141732283472" right="0.70866141732283472" top="0.74803149606299213" bottom="0.74803149606299213" header="0.31496062992125984" footer="0.31496062992125984"/>
  <pageSetup paperSize="9" scale="77" fitToHeight="0" orientation="portrait" r:id="rId1"/>
  <rowBreaks count="6" manualBreakCount="6">
    <brk id="22" max="10" man="1"/>
    <brk id="42" max="10" man="1"/>
    <brk id="59" max="10" man="1"/>
    <brk id="82" max="10" man="1"/>
    <brk id="100" max="10" man="1"/>
    <brk id="111" max="10"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BA0968-C83B-40CC-A6E1-6DD027E38B93}">
  <sheetPr codeName="Sheet4">
    <tabColor rgb="FFFF0000"/>
    <pageSetUpPr fitToPage="1"/>
  </sheetPr>
  <dimension ref="A1:CW38"/>
  <sheetViews>
    <sheetView showGridLines="0" zoomScale="115" zoomScaleNormal="115" workbookViewId="0">
      <selection sqref="A1:AI1"/>
    </sheetView>
  </sheetViews>
  <sheetFormatPr defaultRowHeight="18.75" x14ac:dyDescent="0.4"/>
  <cols>
    <col min="1" max="28" width="2.375" customWidth="1"/>
    <col min="29" max="35" width="2.125" customWidth="1"/>
    <col min="36" max="36" width="1.25" customWidth="1"/>
    <col min="37" max="38" width="2.375" customWidth="1"/>
    <col min="39" max="39" width="50.75" style="119" customWidth="1"/>
    <col min="40" max="40" width="15.125" customWidth="1"/>
    <col min="41" max="43" width="2.375" customWidth="1"/>
    <col min="44" max="44" width="3.375" customWidth="1"/>
    <col min="45" max="45" width="4.5" customWidth="1"/>
    <col min="46" max="46" width="20.75" customWidth="1"/>
    <col min="47" max="47" width="24" customWidth="1"/>
    <col min="48" max="48" width="2.375" customWidth="1"/>
    <col min="49" max="59" width="11.25" style="58" customWidth="1"/>
    <col min="60" max="61" width="2" style="58" customWidth="1"/>
    <col min="62" max="62" width="2.625" style="58" customWidth="1"/>
    <col min="63" max="64" width="2.375" style="58" customWidth="1"/>
    <col min="65" max="65" width="2.125" style="58" customWidth="1"/>
    <col min="66" max="66" width="1.875" style="58" customWidth="1"/>
    <col min="67" max="67" width="2.25" style="58" customWidth="1"/>
    <col min="68" max="72" width="11.25" style="58" customWidth="1"/>
    <col min="73" max="73" width="7.875" style="58" customWidth="1"/>
    <col min="74" max="95" width="9" style="58" customWidth="1"/>
    <col min="96" max="101" width="9" style="58"/>
  </cols>
  <sheetData>
    <row r="1" spans="1:39" ht="15.75" customHeight="1" x14ac:dyDescent="0.4">
      <c r="A1" s="443" t="s">
        <v>209</v>
      </c>
      <c r="B1" s="443"/>
      <c r="C1" s="443"/>
      <c r="D1" s="443"/>
      <c r="E1" s="443"/>
      <c r="F1" s="443"/>
      <c r="G1" s="443"/>
      <c r="H1" s="443"/>
      <c r="I1" s="443"/>
      <c r="J1" s="443"/>
      <c r="K1" s="443"/>
      <c r="L1" s="443"/>
      <c r="M1" s="443"/>
      <c r="N1" s="443"/>
      <c r="O1" s="443"/>
      <c r="P1" s="443"/>
      <c r="Q1" s="443"/>
      <c r="R1" s="443"/>
      <c r="S1" s="443"/>
      <c r="T1" s="443"/>
      <c r="U1" s="443"/>
      <c r="V1" s="443"/>
      <c r="W1" s="443"/>
      <c r="X1" s="443"/>
      <c r="Y1" s="443"/>
      <c r="Z1" s="443"/>
      <c r="AA1" s="443"/>
      <c r="AB1" s="443"/>
      <c r="AC1" s="443"/>
      <c r="AD1" s="443"/>
      <c r="AE1" s="443"/>
      <c r="AF1" s="443"/>
      <c r="AG1" s="443"/>
      <c r="AH1" s="443"/>
      <c r="AI1" s="443"/>
    </row>
    <row r="2" spans="1:39" ht="27" customHeight="1" x14ac:dyDescent="0.4">
      <c r="A2" s="451" t="s">
        <v>665</v>
      </c>
      <c r="B2" s="451"/>
      <c r="C2" s="451"/>
      <c r="D2" s="451"/>
      <c r="E2" s="451"/>
      <c r="F2" s="451"/>
      <c r="G2" s="451"/>
      <c r="H2" s="451"/>
      <c r="I2" s="451"/>
      <c r="J2" s="451"/>
      <c r="K2" s="451"/>
      <c r="L2" s="451"/>
      <c r="M2" s="451"/>
      <c r="N2" s="451"/>
      <c r="O2" s="451"/>
      <c r="P2" s="451"/>
      <c r="Q2" s="451"/>
      <c r="R2" s="451"/>
      <c r="S2" s="451"/>
      <c r="T2" s="451"/>
      <c r="U2" s="451"/>
      <c r="V2" s="451"/>
      <c r="W2" s="451"/>
      <c r="X2" s="451"/>
      <c r="Y2" s="451"/>
      <c r="Z2" s="451"/>
      <c r="AA2" s="451"/>
      <c r="AB2" s="451"/>
      <c r="AC2" s="451"/>
      <c r="AD2" s="451"/>
      <c r="AE2" s="451"/>
      <c r="AF2" s="451"/>
      <c r="AG2" s="451"/>
      <c r="AH2" s="451"/>
      <c r="AI2" s="451"/>
      <c r="AM2" s="441" t="s">
        <v>379</v>
      </c>
    </row>
    <row r="3" spans="1:39" ht="8.25" customHeight="1" thickBot="1" x14ac:dyDescent="0.45">
      <c r="X3" s="25"/>
      <c r="Y3" s="25"/>
      <c r="Z3" s="25"/>
      <c r="AA3" s="25"/>
      <c r="AB3" s="25"/>
      <c r="AC3" s="25"/>
      <c r="AD3" s="25"/>
      <c r="AE3" s="25"/>
      <c r="AF3" s="25"/>
      <c r="AG3" s="25"/>
      <c r="AH3" s="25"/>
      <c r="AI3" s="25"/>
      <c r="AM3" s="441"/>
    </row>
    <row r="4" spans="1:39" ht="18" customHeight="1" thickTop="1" x14ac:dyDescent="0.4">
      <c r="A4" s="434" t="s">
        <v>667</v>
      </c>
      <c r="B4" s="434"/>
      <c r="C4" s="434"/>
      <c r="D4" s="434"/>
      <c r="E4" s="434"/>
      <c r="F4" s="434"/>
      <c r="G4" s="434"/>
      <c r="H4" s="434"/>
      <c r="I4" s="434"/>
      <c r="J4" s="434"/>
      <c r="K4" s="434"/>
      <c r="L4" s="434"/>
      <c r="M4" s="434"/>
      <c r="N4" s="434"/>
      <c r="O4" s="434"/>
      <c r="P4" s="434"/>
      <c r="Q4" s="434"/>
      <c r="R4" s="434"/>
      <c r="S4" s="434"/>
      <c r="T4" s="434"/>
      <c r="U4" s="434"/>
      <c r="V4" s="434"/>
      <c r="W4" s="434"/>
      <c r="X4" s="434"/>
      <c r="Y4" s="434"/>
      <c r="Z4" s="434"/>
      <c r="AA4" s="434"/>
      <c r="AC4" s="49" t="s">
        <v>205</v>
      </c>
      <c r="AD4" s="50"/>
      <c r="AE4" s="51"/>
      <c r="AF4" s="51"/>
      <c r="AG4" s="51"/>
      <c r="AH4" s="51"/>
      <c r="AI4" s="52"/>
      <c r="AM4" s="441"/>
    </row>
    <row r="5" spans="1:39" ht="20.25" customHeight="1" thickBot="1" x14ac:dyDescent="0.45">
      <c r="A5" s="115" t="s">
        <v>191</v>
      </c>
      <c r="B5" s="48"/>
      <c r="C5" s="48"/>
      <c r="D5" s="48"/>
      <c r="E5" s="48"/>
      <c r="F5" s="48"/>
      <c r="G5" s="48"/>
      <c r="H5" s="48"/>
      <c r="I5" s="48"/>
      <c r="J5" s="48"/>
      <c r="K5" s="48"/>
      <c r="L5" s="24"/>
      <c r="M5" s="24"/>
      <c r="N5" s="24"/>
      <c r="O5" s="24"/>
      <c r="P5" s="24"/>
      <c r="AC5" s="444" t="s">
        <v>206</v>
      </c>
      <c r="AD5" s="445"/>
      <c r="AE5" s="445"/>
      <c r="AF5" s="445"/>
      <c r="AG5" s="445"/>
      <c r="AH5" s="445"/>
      <c r="AI5" s="446"/>
      <c r="AM5" s="441"/>
    </row>
    <row r="6" spans="1:39" ht="22.5" customHeight="1" thickTop="1" thickBot="1" x14ac:dyDescent="0.45">
      <c r="A6" s="471" t="s">
        <v>0</v>
      </c>
      <c r="B6" s="472"/>
      <c r="C6" s="472"/>
      <c r="D6" s="472"/>
      <c r="E6" s="472"/>
      <c r="F6" s="473"/>
      <c r="G6" s="541"/>
      <c r="H6" s="542"/>
      <c r="I6" s="542"/>
      <c r="J6" s="542"/>
      <c r="K6" s="542"/>
      <c r="L6" s="542"/>
      <c r="M6" s="542"/>
      <c r="N6" s="542"/>
      <c r="O6" s="542"/>
      <c r="P6" s="542"/>
      <c r="Q6" s="542"/>
      <c r="R6" s="542"/>
      <c r="S6" s="542"/>
      <c r="T6" s="542"/>
      <c r="U6" s="542"/>
      <c r="V6" s="542"/>
      <c r="W6" s="542"/>
      <c r="X6" s="542"/>
      <c r="Y6" s="542"/>
      <c r="Z6" s="542"/>
      <c r="AA6" s="543"/>
    </row>
    <row r="7" spans="1:39" ht="33.75" customHeight="1" x14ac:dyDescent="0.4">
      <c r="A7" s="463" t="s">
        <v>1</v>
      </c>
      <c r="B7" s="464"/>
      <c r="C7" s="464"/>
      <c r="D7" s="464"/>
      <c r="E7" s="464"/>
      <c r="F7" s="465"/>
      <c r="G7" s="544"/>
      <c r="H7" s="545"/>
      <c r="I7" s="545"/>
      <c r="J7" s="545"/>
      <c r="K7" s="545"/>
      <c r="L7" s="545"/>
      <c r="M7" s="545"/>
      <c r="N7" s="545"/>
      <c r="O7" s="545"/>
      <c r="P7" s="545"/>
      <c r="Q7" s="545"/>
      <c r="R7" s="545"/>
      <c r="S7" s="545"/>
      <c r="T7" s="545"/>
      <c r="U7" s="545"/>
      <c r="V7" s="545"/>
      <c r="W7" s="545"/>
      <c r="X7" s="545"/>
      <c r="Y7" s="545"/>
      <c r="Z7" s="545"/>
      <c r="AA7" s="546"/>
      <c r="AC7" s="527" t="s">
        <v>207</v>
      </c>
      <c r="AD7" s="528"/>
      <c r="AE7" s="528"/>
      <c r="AF7" s="528"/>
      <c r="AG7" s="528"/>
      <c r="AH7" s="528"/>
      <c r="AI7" s="529"/>
      <c r="AM7" s="441" t="s">
        <v>349</v>
      </c>
    </row>
    <row r="8" spans="1:39" ht="25.5" customHeight="1" x14ac:dyDescent="0.4">
      <c r="A8" s="474" t="s">
        <v>2</v>
      </c>
      <c r="B8" s="475"/>
      <c r="C8" s="475"/>
      <c r="D8" s="475"/>
      <c r="E8" s="475"/>
      <c r="F8" s="476"/>
      <c r="G8" s="436" t="s">
        <v>319</v>
      </c>
      <c r="H8" s="436"/>
      <c r="I8" s="452"/>
      <c r="J8" s="452"/>
      <c r="K8" s="106" t="s">
        <v>10</v>
      </c>
      <c r="L8" s="452"/>
      <c r="M8" s="452"/>
      <c r="N8" s="106" t="s">
        <v>11</v>
      </c>
      <c r="O8" s="452"/>
      <c r="P8" s="452"/>
      <c r="Q8" s="106" t="s">
        <v>12</v>
      </c>
      <c r="R8" s="459" t="s">
        <v>192</v>
      </c>
      <c r="S8" s="459"/>
      <c r="T8" s="459"/>
      <c r="U8" s="459"/>
      <c r="V8" s="459"/>
      <c r="W8" s="459"/>
      <c r="X8" s="452"/>
      <c r="Y8" s="452"/>
      <c r="Z8" s="107" t="s">
        <v>13</v>
      </c>
      <c r="AA8" s="31"/>
      <c r="AC8" s="41"/>
      <c r="AD8" s="42"/>
      <c r="AE8" s="42"/>
      <c r="AF8" s="42"/>
      <c r="AG8" s="42"/>
      <c r="AH8" s="42"/>
      <c r="AI8" s="39"/>
      <c r="AM8" s="441"/>
    </row>
    <row r="9" spans="1:39" ht="22.5" customHeight="1" x14ac:dyDescent="0.15">
      <c r="A9" s="477" t="s">
        <v>3</v>
      </c>
      <c r="B9" s="478"/>
      <c r="C9" s="478"/>
      <c r="D9" s="478"/>
      <c r="E9" s="478"/>
      <c r="F9" s="479"/>
      <c r="G9" s="108" t="s">
        <v>4</v>
      </c>
      <c r="H9" s="109" t="s">
        <v>16</v>
      </c>
      <c r="I9" s="524"/>
      <c r="J9" s="524"/>
      <c r="K9" s="524"/>
      <c r="L9" s="109" t="s">
        <v>5</v>
      </c>
      <c r="M9" s="524"/>
      <c r="N9" s="524"/>
      <c r="O9" s="524"/>
      <c r="P9" s="524"/>
      <c r="Q9" s="109" t="s">
        <v>6</v>
      </c>
      <c r="R9" s="46"/>
      <c r="S9" s="46"/>
      <c r="T9" s="46"/>
      <c r="U9" s="46"/>
      <c r="V9" s="46"/>
      <c r="W9" s="46"/>
      <c r="X9" s="46"/>
      <c r="Y9" s="46"/>
      <c r="Z9" s="46"/>
      <c r="AA9" s="47"/>
      <c r="AC9" s="41"/>
      <c r="AD9" s="43" t="s">
        <v>391</v>
      </c>
      <c r="AE9" s="44"/>
      <c r="AF9" s="42"/>
      <c r="AG9" s="42"/>
      <c r="AH9" s="42"/>
      <c r="AI9" s="39"/>
      <c r="AM9" s="441"/>
    </row>
    <row r="10" spans="1:39" ht="22.5" customHeight="1" x14ac:dyDescent="0.4">
      <c r="A10" s="460"/>
      <c r="B10" s="461"/>
      <c r="C10" s="461"/>
      <c r="D10" s="461"/>
      <c r="E10" s="461"/>
      <c r="F10" s="462"/>
      <c r="G10" s="532"/>
      <c r="H10" s="533"/>
      <c r="I10" s="533"/>
      <c r="J10" s="533"/>
      <c r="K10" s="533"/>
      <c r="L10" s="533"/>
      <c r="M10" s="533"/>
      <c r="N10" s="533"/>
      <c r="O10" s="533"/>
      <c r="P10" s="533"/>
      <c r="Q10" s="533"/>
      <c r="R10" s="533"/>
      <c r="S10" s="533"/>
      <c r="T10" s="533"/>
      <c r="U10" s="533"/>
      <c r="V10" s="533"/>
      <c r="W10" s="533"/>
      <c r="X10" s="533"/>
      <c r="Y10" s="533"/>
      <c r="Z10" s="533"/>
      <c r="AA10" s="534"/>
      <c r="AC10" s="41"/>
      <c r="AD10" s="530" t="s">
        <v>392</v>
      </c>
      <c r="AE10" s="530"/>
      <c r="AF10" s="530"/>
      <c r="AG10" s="530"/>
      <c r="AH10" s="530"/>
      <c r="AI10" s="531"/>
    </row>
    <row r="11" spans="1:39" ht="22.5" customHeight="1" x14ac:dyDescent="0.4">
      <c r="A11" s="463"/>
      <c r="B11" s="464"/>
      <c r="C11" s="464"/>
      <c r="D11" s="464"/>
      <c r="E11" s="464"/>
      <c r="F11" s="465"/>
      <c r="G11" s="535"/>
      <c r="H11" s="536"/>
      <c r="I11" s="536"/>
      <c r="J11" s="536"/>
      <c r="K11" s="536"/>
      <c r="L11" s="536"/>
      <c r="M11" s="536"/>
      <c r="N11" s="536"/>
      <c r="O11" s="536"/>
      <c r="P11" s="536"/>
      <c r="Q11" s="536"/>
      <c r="R11" s="536"/>
      <c r="S11" s="536"/>
      <c r="T11" s="536"/>
      <c r="U11" s="536"/>
      <c r="V11" s="536"/>
      <c r="W11" s="536"/>
      <c r="X11" s="536"/>
      <c r="Y11" s="536"/>
      <c r="Z11" s="536"/>
      <c r="AA11" s="537"/>
      <c r="AC11" s="26"/>
      <c r="AI11" s="27"/>
    </row>
    <row r="12" spans="1:39" ht="22.5" customHeight="1" thickBot="1" x14ac:dyDescent="0.45">
      <c r="A12" s="477" t="s">
        <v>7</v>
      </c>
      <c r="B12" s="478"/>
      <c r="C12" s="478"/>
      <c r="D12" s="478"/>
      <c r="E12" s="478"/>
      <c r="F12" s="479"/>
      <c r="G12" s="547" t="s">
        <v>8</v>
      </c>
      <c r="H12" s="548"/>
      <c r="I12" s="549"/>
      <c r="J12" s="489"/>
      <c r="K12" s="489"/>
      <c r="L12" s="489"/>
      <c r="M12" s="489"/>
      <c r="N12" s="489"/>
      <c r="O12" s="110" t="s">
        <v>199</v>
      </c>
      <c r="P12" s="489"/>
      <c r="Q12" s="489"/>
      <c r="R12" s="489"/>
      <c r="S12" s="489"/>
      <c r="T12" s="489"/>
      <c r="U12" s="110" t="s">
        <v>199</v>
      </c>
      <c r="V12" s="489"/>
      <c r="W12" s="489"/>
      <c r="X12" s="489"/>
      <c r="Y12" s="489"/>
      <c r="Z12" s="489"/>
      <c r="AA12" s="32"/>
      <c r="AC12" s="28"/>
      <c r="AD12" s="29"/>
      <c r="AE12" s="29"/>
      <c r="AF12" s="29"/>
      <c r="AG12" s="29"/>
      <c r="AH12" s="29"/>
      <c r="AI12" s="30"/>
    </row>
    <row r="13" spans="1:39" ht="22.5" customHeight="1" x14ac:dyDescent="0.4">
      <c r="A13" s="463"/>
      <c r="B13" s="464"/>
      <c r="C13" s="464"/>
      <c r="D13" s="464"/>
      <c r="E13" s="464"/>
      <c r="F13" s="465"/>
      <c r="G13" s="550" t="s">
        <v>9</v>
      </c>
      <c r="H13" s="551"/>
      <c r="I13" s="552"/>
      <c r="J13" s="490"/>
      <c r="K13" s="490"/>
      <c r="L13" s="490"/>
      <c r="M13" s="490"/>
      <c r="N13" s="490"/>
      <c r="O13" s="111" t="s">
        <v>199</v>
      </c>
      <c r="P13" s="490"/>
      <c r="Q13" s="490"/>
      <c r="R13" s="490"/>
      <c r="S13" s="490"/>
      <c r="T13" s="490"/>
      <c r="U13" s="111" t="s">
        <v>199</v>
      </c>
      <c r="V13" s="490"/>
      <c r="W13" s="490"/>
      <c r="X13" s="490"/>
      <c r="Y13" s="490"/>
      <c r="Z13" s="490"/>
      <c r="AA13" s="33"/>
    </row>
    <row r="14" spans="1:39" ht="22.5" customHeight="1" x14ac:dyDescent="0.4">
      <c r="A14" s="495" t="s">
        <v>194</v>
      </c>
      <c r="B14" s="496"/>
      <c r="C14" s="496"/>
      <c r="D14" s="496"/>
      <c r="E14" s="496"/>
      <c r="F14" s="497"/>
      <c r="G14" s="547" t="s">
        <v>310</v>
      </c>
      <c r="H14" s="548"/>
      <c r="I14" s="549"/>
      <c r="J14" s="489"/>
      <c r="K14" s="489"/>
      <c r="L14" s="489"/>
      <c r="M14" s="489"/>
      <c r="N14" s="489"/>
      <c r="O14" s="489"/>
      <c r="P14" s="489"/>
      <c r="Q14" s="489"/>
      <c r="R14" s="489"/>
      <c r="S14" s="489"/>
      <c r="T14" s="489"/>
      <c r="U14" s="489"/>
      <c r="V14" s="489"/>
      <c r="W14" s="489"/>
      <c r="X14" s="489"/>
      <c r="Y14" s="489"/>
      <c r="Z14" s="489"/>
      <c r="AA14" s="32"/>
    </row>
    <row r="15" spans="1:39" ht="22.5" customHeight="1" x14ac:dyDescent="0.4">
      <c r="A15" s="498"/>
      <c r="B15" s="499"/>
      <c r="C15" s="499"/>
      <c r="D15" s="499"/>
      <c r="E15" s="499"/>
      <c r="F15" s="500"/>
      <c r="G15" s="553" t="s">
        <v>9</v>
      </c>
      <c r="H15" s="554"/>
      <c r="I15" s="555"/>
      <c r="J15" s="501"/>
      <c r="K15" s="501"/>
      <c r="L15" s="501"/>
      <c r="M15" s="501"/>
      <c r="N15" s="501"/>
      <c r="O15" s="501"/>
      <c r="P15" s="501"/>
      <c r="Q15" s="501"/>
      <c r="R15" s="501"/>
      <c r="S15" s="501"/>
      <c r="T15" s="501"/>
      <c r="U15" s="501"/>
      <c r="V15" s="501"/>
      <c r="W15" s="501"/>
      <c r="X15" s="501"/>
      <c r="Y15" s="501"/>
      <c r="Z15" s="501"/>
      <c r="AA15" s="34"/>
    </row>
    <row r="16" spans="1:39" ht="36.75" customHeight="1" x14ac:dyDescent="0.4">
      <c r="A16" s="559" t="s">
        <v>15</v>
      </c>
      <c r="B16" s="560"/>
      <c r="C16" s="560"/>
      <c r="D16" s="560"/>
      <c r="E16" s="560"/>
      <c r="F16" s="561"/>
      <c r="G16" s="502" t="s">
        <v>319</v>
      </c>
      <c r="H16" s="436"/>
      <c r="I16" s="503"/>
      <c r="J16" s="454" t="s">
        <v>210</v>
      </c>
      <c r="K16" s="454"/>
      <c r="L16" s="454"/>
      <c r="M16" s="454"/>
      <c r="N16" s="454"/>
      <c r="O16" s="454"/>
      <c r="P16" s="455"/>
      <c r="Q16" s="522"/>
      <c r="R16" s="452"/>
      <c r="S16" s="452"/>
      <c r="T16" s="452"/>
      <c r="U16" s="452"/>
      <c r="V16" s="452"/>
      <c r="W16" s="452"/>
      <c r="X16" s="452"/>
      <c r="Y16" s="452"/>
      <c r="Z16" s="452"/>
      <c r="AA16" s="523"/>
    </row>
    <row r="17" spans="1:72" ht="31.5" customHeight="1" x14ac:dyDescent="0.4">
      <c r="A17" s="474" t="s">
        <v>200</v>
      </c>
      <c r="B17" s="475"/>
      <c r="C17" s="475"/>
      <c r="D17" s="475"/>
      <c r="E17" s="475"/>
      <c r="F17" s="476"/>
      <c r="G17" s="475" t="s">
        <v>201</v>
      </c>
      <c r="H17" s="491"/>
      <c r="I17" s="435"/>
      <c r="J17" s="436"/>
      <c r="K17" s="436"/>
      <c r="L17" s="436"/>
      <c r="M17" s="436"/>
      <c r="N17" s="436"/>
      <c r="O17" s="436"/>
      <c r="P17" s="35"/>
      <c r="Q17" s="492" t="s">
        <v>202</v>
      </c>
      <c r="R17" s="491"/>
      <c r="S17" s="435"/>
      <c r="T17" s="436"/>
      <c r="U17" s="436"/>
      <c r="V17" s="436"/>
      <c r="W17" s="436"/>
      <c r="X17" s="436"/>
      <c r="Y17" s="436"/>
      <c r="Z17" s="436"/>
      <c r="AA17" s="36"/>
    </row>
    <row r="18" spans="1:72" ht="16.5" customHeight="1" x14ac:dyDescent="0.4">
      <c r="A18" s="460" t="s">
        <v>193</v>
      </c>
      <c r="B18" s="461"/>
      <c r="C18" s="461"/>
      <c r="D18" s="461"/>
      <c r="E18" s="461"/>
      <c r="F18" s="462"/>
      <c r="G18" s="512" t="s">
        <v>319</v>
      </c>
      <c r="H18" s="512"/>
      <c r="I18" s="512"/>
      <c r="J18" s="513" t="s">
        <v>308</v>
      </c>
      <c r="K18" s="478"/>
      <c r="L18" s="478"/>
      <c r="M18" s="478"/>
      <c r="N18" s="479"/>
      <c r="O18" s="515" t="s">
        <v>309</v>
      </c>
      <c r="P18" s="515"/>
      <c r="Q18" s="515"/>
      <c r="R18" s="515"/>
      <c r="S18" s="515"/>
      <c r="T18" s="515"/>
      <c r="U18" s="515"/>
      <c r="V18" s="515"/>
      <c r="W18" s="515"/>
      <c r="X18" s="515"/>
      <c r="Y18" s="515"/>
      <c r="Z18" s="515"/>
      <c r="AA18" s="516"/>
    </row>
    <row r="19" spans="1:72" ht="24.75" customHeight="1" x14ac:dyDescent="0.4">
      <c r="A19" s="463"/>
      <c r="B19" s="464"/>
      <c r="C19" s="464"/>
      <c r="D19" s="464"/>
      <c r="E19" s="464"/>
      <c r="F19" s="465"/>
      <c r="G19" s="504"/>
      <c r="H19" s="504"/>
      <c r="I19" s="504"/>
      <c r="J19" s="514"/>
      <c r="K19" s="464"/>
      <c r="L19" s="464"/>
      <c r="M19" s="464"/>
      <c r="N19" s="465"/>
      <c r="O19" s="504" t="s">
        <v>319</v>
      </c>
      <c r="P19" s="504"/>
      <c r="Q19" s="505"/>
      <c r="R19" s="506"/>
      <c r="S19" s="507"/>
      <c r="T19" s="507"/>
      <c r="U19" s="507"/>
      <c r="V19" s="507"/>
      <c r="W19" s="507"/>
      <c r="X19" s="507"/>
      <c r="Y19" s="507"/>
      <c r="Z19" s="507"/>
      <c r="AA19" s="508"/>
    </row>
    <row r="20" spans="1:72" ht="16.5" customHeight="1" x14ac:dyDescent="0.4">
      <c r="A20" s="113" t="s">
        <v>644</v>
      </c>
      <c r="B20" s="112"/>
      <c r="C20" s="37"/>
      <c r="D20" s="37"/>
      <c r="E20" s="37"/>
      <c r="F20" s="37"/>
      <c r="G20" s="37"/>
      <c r="H20" s="37"/>
      <c r="I20" s="37"/>
      <c r="J20" s="37"/>
      <c r="K20" s="37"/>
      <c r="L20" s="37"/>
      <c r="M20" s="37"/>
      <c r="N20" s="37"/>
      <c r="O20" s="38"/>
      <c r="P20" s="37"/>
      <c r="Q20" s="37"/>
      <c r="R20" s="37"/>
      <c r="S20" s="37"/>
      <c r="T20" s="37"/>
      <c r="U20" s="37"/>
      <c r="V20" s="37"/>
      <c r="W20" s="37"/>
      <c r="X20" s="37"/>
      <c r="Y20" s="37"/>
      <c r="Z20" s="37"/>
      <c r="AA20" s="39"/>
    </row>
    <row r="21" spans="1:72" ht="14.25" customHeight="1" x14ac:dyDescent="0.4">
      <c r="A21" s="556" t="str">
        <f>IF(G18="その他","具体的な健康状態をご記入ください","")</f>
        <v/>
      </c>
      <c r="B21" s="557"/>
      <c r="C21" s="557"/>
      <c r="D21" s="557"/>
      <c r="E21" s="557"/>
      <c r="F21" s="557"/>
      <c r="G21" s="557"/>
      <c r="H21" s="557"/>
      <c r="I21" s="557"/>
      <c r="J21" s="557"/>
      <c r="K21" s="557"/>
      <c r="L21" s="557"/>
      <c r="M21" s="557"/>
      <c r="N21" s="557"/>
      <c r="O21" s="557"/>
      <c r="P21" s="557"/>
      <c r="Q21" s="557"/>
      <c r="R21" s="557"/>
      <c r="S21" s="557"/>
      <c r="T21" s="557"/>
      <c r="U21" s="557"/>
      <c r="V21" s="557"/>
      <c r="W21" s="557"/>
      <c r="X21" s="557"/>
      <c r="Y21" s="557"/>
      <c r="Z21" s="557"/>
      <c r="AA21" s="558"/>
    </row>
    <row r="22" spans="1:72" ht="34.5" customHeight="1" thickBot="1" x14ac:dyDescent="0.45">
      <c r="A22" s="517"/>
      <c r="B22" s="518"/>
      <c r="C22" s="518"/>
      <c r="D22" s="518"/>
      <c r="E22" s="518"/>
      <c r="F22" s="518"/>
      <c r="G22" s="518"/>
      <c r="H22" s="518"/>
      <c r="I22" s="518"/>
      <c r="J22" s="518"/>
      <c r="K22" s="518"/>
      <c r="L22" s="518"/>
      <c r="M22" s="518"/>
      <c r="N22" s="518"/>
      <c r="O22" s="518"/>
      <c r="P22" s="518"/>
      <c r="Q22" s="518"/>
      <c r="R22" s="518"/>
      <c r="S22" s="518"/>
      <c r="T22" s="518"/>
      <c r="U22" s="518"/>
      <c r="V22" s="518"/>
      <c r="W22" s="518"/>
      <c r="X22" s="518"/>
      <c r="Y22" s="518"/>
      <c r="Z22" s="518"/>
      <c r="AA22" s="519"/>
      <c r="AW22" s="58" t="s">
        <v>237</v>
      </c>
      <c r="AX22" s="58" t="s">
        <v>238</v>
      </c>
      <c r="AY22" s="58" t="s">
        <v>239</v>
      </c>
      <c r="AZ22" s="58" t="s">
        <v>240</v>
      </c>
      <c r="BA22" s="58" t="s">
        <v>241</v>
      </c>
      <c r="BB22" s="58" t="s">
        <v>242</v>
      </c>
      <c r="BC22" s="58" t="s">
        <v>255</v>
      </c>
      <c r="BD22" s="58" t="s">
        <v>258</v>
      </c>
      <c r="BE22" s="58" t="s">
        <v>259</v>
      </c>
      <c r="BF22" s="58" t="s">
        <v>260</v>
      </c>
      <c r="BG22" s="58" t="s">
        <v>261</v>
      </c>
      <c r="BH22" s="58" t="s">
        <v>262</v>
      </c>
      <c r="BI22" s="58" t="s">
        <v>237</v>
      </c>
      <c r="BJ22" s="58" t="s">
        <v>238</v>
      </c>
      <c r="BK22" s="58" t="s">
        <v>239</v>
      </c>
      <c r="BL22" s="58" t="s">
        <v>240</v>
      </c>
      <c r="BM22" s="58" t="s">
        <v>241</v>
      </c>
      <c r="BN22" s="58" t="s">
        <v>242</v>
      </c>
      <c r="BO22" s="58" t="s">
        <v>255</v>
      </c>
      <c r="BP22" s="58" t="s">
        <v>258</v>
      </c>
      <c r="BQ22" s="58" t="s">
        <v>259</v>
      </c>
      <c r="BR22" s="58" t="s">
        <v>260</v>
      </c>
      <c r="BS22" s="58" t="s">
        <v>261</v>
      </c>
      <c r="BT22" s="58" t="s">
        <v>262</v>
      </c>
    </row>
    <row r="23" spans="1:72" ht="29.25" customHeight="1" thickBot="1" x14ac:dyDescent="0.25">
      <c r="A23" s="483" t="s">
        <v>196</v>
      </c>
      <c r="B23" s="483"/>
      <c r="C23" s="483"/>
      <c r="D23" s="483"/>
      <c r="E23" s="483"/>
      <c r="F23" s="483"/>
      <c r="G23" s="483"/>
      <c r="H23" s="483"/>
      <c r="I23" s="483"/>
      <c r="J23" s="483"/>
      <c r="K23" s="483"/>
      <c r="L23" s="458" t="s">
        <v>195</v>
      </c>
      <c r="M23" s="458"/>
      <c r="N23" s="458"/>
      <c r="O23" s="458"/>
      <c r="P23" s="458"/>
      <c r="Q23" s="458"/>
      <c r="R23" s="458"/>
      <c r="S23" s="458"/>
      <c r="T23" s="458"/>
      <c r="U23" s="458"/>
      <c r="V23" s="458"/>
      <c r="W23" s="458"/>
      <c r="X23" s="458"/>
      <c r="Y23" s="458"/>
      <c r="Z23" s="458"/>
      <c r="AA23" s="458"/>
      <c r="AW23" s="58" t="s">
        <v>243</v>
      </c>
      <c r="AX23" s="58" t="s">
        <v>244</v>
      </c>
      <c r="AY23" s="58" t="s">
        <v>245</v>
      </c>
      <c r="AZ23" s="58" t="s">
        <v>246</v>
      </c>
      <c r="BA23" s="58" t="s">
        <v>247</v>
      </c>
      <c r="BB23" s="58" t="s">
        <v>248</v>
      </c>
      <c r="BC23" s="58" t="s">
        <v>256</v>
      </c>
      <c r="BD23" s="58" t="s">
        <v>263</v>
      </c>
      <c r="BE23" s="58" t="s">
        <v>264</v>
      </c>
      <c r="BF23" s="58" t="s">
        <v>265</v>
      </c>
      <c r="BG23" s="58" t="s">
        <v>266</v>
      </c>
      <c r="BH23" s="58" t="s">
        <v>267</v>
      </c>
    </row>
    <row r="24" spans="1:72" ht="30.75" customHeight="1" thickBot="1" x14ac:dyDescent="0.45">
      <c r="A24" s="510" t="s">
        <v>203</v>
      </c>
      <c r="B24" s="511"/>
      <c r="C24" s="456" t="s">
        <v>135</v>
      </c>
      <c r="D24" s="457"/>
      <c r="E24" s="457"/>
      <c r="F24" s="457" t="s">
        <v>136</v>
      </c>
      <c r="G24" s="457"/>
      <c r="H24" s="457"/>
      <c r="I24" s="457" t="s">
        <v>137</v>
      </c>
      <c r="J24" s="457"/>
      <c r="K24" s="457" t="s">
        <v>138</v>
      </c>
      <c r="L24" s="457"/>
      <c r="M24" s="457"/>
      <c r="N24" s="457"/>
      <c r="O24" s="457"/>
      <c r="P24" s="457"/>
      <c r="Q24" s="457"/>
      <c r="R24" s="457"/>
      <c r="S24" s="457" t="s">
        <v>140</v>
      </c>
      <c r="T24" s="457"/>
      <c r="U24" s="457"/>
      <c r="V24" s="457"/>
      <c r="W24" s="457"/>
      <c r="X24" s="457"/>
      <c r="Y24" s="457"/>
      <c r="Z24" s="457" t="s">
        <v>139</v>
      </c>
      <c r="AA24" s="509"/>
      <c r="AC24" s="437" t="s">
        <v>388</v>
      </c>
      <c r="AD24" s="438"/>
      <c r="AE24" s="438"/>
      <c r="AF24" s="438"/>
      <c r="AG24" s="438"/>
      <c r="AH24" s="438"/>
      <c r="AI24" s="439"/>
      <c r="AM24" s="119" t="s">
        <v>311</v>
      </c>
      <c r="BI24" s="58" t="s">
        <v>249</v>
      </c>
      <c r="BJ24" s="58" t="s">
        <v>250</v>
      </c>
      <c r="BK24" s="58" t="s">
        <v>251</v>
      </c>
      <c r="BL24" s="58" t="s">
        <v>252</v>
      </c>
      <c r="BM24" s="58" t="s">
        <v>253</v>
      </c>
      <c r="BN24" s="58" t="s">
        <v>254</v>
      </c>
      <c r="BO24" s="58" t="s">
        <v>257</v>
      </c>
      <c r="BP24" s="58" t="s">
        <v>268</v>
      </c>
      <c r="BQ24" s="58" t="s">
        <v>269</v>
      </c>
      <c r="BR24" s="58" t="s">
        <v>270</v>
      </c>
      <c r="BS24" s="58" t="s">
        <v>271</v>
      </c>
      <c r="BT24" s="58" t="s">
        <v>272</v>
      </c>
    </row>
    <row r="25" spans="1:72" ht="30.75" customHeight="1" x14ac:dyDescent="0.4">
      <c r="A25" s="520">
        <v>1</v>
      </c>
      <c r="B25" s="521"/>
      <c r="C25" s="484"/>
      <c r="D25" s="453"/>
      <c r="E25" s="453"/>
      <c r="F25" s="453"/>
      <c r="G25" s="453"/>
      <c r="H25" s="453"/>
      <c r="I25" s="453"/>
      <c r="J25" s="453"/>
      <c r="K25" s="453"/>
      <c r="L25" s="453"/>
      <c r="M25" s="453"/>
      <c r="N25" s="453"/>
      <c r="O25" s="453"/>
      <c r="P25" s="453"/>
      <c r="Q25" s="453"/>
      <c r="R25" s="453"/>
      <c r="S25" s="447" t="str">
        <f ca="1">IFERROR(_xlfn.IFNA(IF(K25="","",VLOOKUP(K25,INDIRECT(C25&amp;"＿"&amp;F25&amp;I25),2,0)),"該当なし"),"該当なし")</f>
        <v/>
      </c>
      <c r="T25" s="447"/>
      <c r="U25" s="447"/>
      <c r="V25" s="447"/>
      <c r="W25" s="447"/>
      <c r="X25" s="447"/>
      <c r="Y25" s="447"/>
      <c r="Z25" s="447" t="str">
        <f ca="1">IF(OR(S25="",S25="該当なし"),"",IF(RIGHT(K25)="＊","４","２"))</f>
        <v/>
      </c>
      <c r="AA25" s="480"/>
      <c r="AB25" s="562" t="str">
        <f>IF(COUNTIFS($C$25:$C$28,C25,$F$25:$F$28,F25,$I$25:$I$28,I25)&gt;1,"同じ時間","")</f>
        <v/>
      </c>
      <c r="AC25" s="563"/>
      <c r="AE25" s="564" t="str">
        <f>IF(COUNTIFS($K$25:$R$28,K25)&gt;1,"同じ講座","")</f>
        <v/>
      </c>
      <c r="AF25" s="564"/>
      <c r="AH25" s="440" t="str">
        <f>IF(SUM(AW36:BT36)&gt;0,"通年、前期、後期の時間が重複","")</f>
        <v/>
      </c>
      <c r="AI25" s="440"/>
      <c r="AM25" s="442" t="s">
        <v>383</v>
      </c>
      <c r="AO25">
        <f>IF(C25="前期",1,IF(C25="後期",2,3))</f>
        <v>3</v>
      </c>
      <c r="AP25">
        <f>IF(F25="月・木",1,IF(F25="火・金",2,IF(F25="水",3,4)))</f>
        <v>4</v>
      </c>
      <c r="AQ25">
        <f>IF(I25="１校",1,IF(I25="２校",2,IF(I25="３校",3,IF(I25="４校",4,IF(I25="５校",5,6)))))</f>
        <v>6</v>
      </c>
      <c r="AR25" t="s">
        <v>236</v>
      </c>
      <c r="AS25" t="str">
        <f>AO25&amp;AP25&amp;AQ25</f>
        <v>346</v>
      </c>
      <c r="AT25">
        <f>K25</f>
        <v>0</v>
      </c>
      <c r="AU25" t="str">
        <f>IFERROR(VLOOKUP("111",$AS$25:$AT$28,2,FALSE),IFERROR(VLOOKUP("311",AS25:AT28,2,FALSE),"該当無し"))</f>
        <v>該当無し</v>
      </c>
    </row>
    <row r="26" spans="1:72" ht="30.75" customHeight="1" x14ac:dyDescent="0.4">
      <c r="A26" s="448">
        <v>2</v>
      </c>
      <c r="B26" s="449"/>
      <c r="C26" s="485"/>
      <c r="D26" s="450"/>
      <c r="E26" s="450"/>
      <c r="F26" s="450"/>
      <c r="G26" s="450"/>
      <c r="H26" s="450"/>
      <c r="I26" s="450"/>
      <c r="J26" s="450"/>
      <c r="K26" s="450"/>
      <c r="L26" s="450"/>
      <c r="M26" s="450"/>
      <c r="N26" s="450"/>
      <c r="O26" s="450"/>
      <c r="P26" s="450"/>
      <c r="Q26" s="450"/>
      <c r="R26" s="450"/>
      <c r="S26" s="447" t="str">
        <f ca="1">IFERROR(_xlfn.IFNA(IF(K26="","",VLOOKUP(K26,INDIRECT(C26&amp;"＿"&amp;F26&amp;I26),2,0)),"該当なし"),"該当なし")</f>
        <v/>
      </c>
      <c r="T26" s="447"/>
      <c r="U26" s="447"/>
      <c r="V26" s="447"/>
      <c r="W26" s="447"/>
      <c r="X26" s="447"/>
      <c r="Y26" s="447"/>
      <c r="Z26" s="447" t="str">
        <f ca="1">IF(OR(S26="",S26="該当なし"),"",IF(RIGHT(K26)="＊","４","２"))</f>
        <v/>
      </c>
      <c r="AA26" s="480"/>
      <c r="AB26" s="562" t="str">
        <f>IF(COUNTIFS($C$25:$C$28,C26,$F$25:$F$28,F26,$I$25:$I$28,I26)&gt;1,"同じ時間","")</f>
        <v/>
      </c>
      <c r="AC26" s="563"/>
      <c r="AE26" s="564" t="str">
        <f>IF(COUNTIFS($K$25:$R$28,K26)&gt;1,"同じ講座","")</f>
        <v/>
      </c>
      <c r="AF26" s="564"/>
      <c r="AH26" s="440"/>
      <c r="AI26" s="440"/>
      <c r="AM26" s="442"/>
      <c r="AO26">
        <f t="shared" ref="AO26:AO28" si="0">IF(C26="前期",1,IF(C26="後期",2,3))</f>
        <v>3</v>
      </c>
      <c r="AP26">
        <f t="shared" ref="AP26:AP28" si="1">IF(F26="月・木",1,IF(F26="火・金",2,IF(F26="水",3,4)))</f>
        <v>4</v>
      </c>
      <c r="AQ26">
        <f t="shared" ref="AQ26:AQ28" si="2">IF(I26="１校",1,IF(I26="２校",2,IF(I26="３校",3,IF(I26="４校",4,IF(I26="５校",5,6)))))</f>
        <v>6</v>
      </c>
      <c r="AR26" t="s">
        <v>236</v>
      </c>
      <c r="AS26" t="str">
        <f t="shared" ref="AS26:AS28" si="3">AO26&amp;AP26&amp;AQ26</f>
        <v>346</v>
      </c>
      <c r="AT26">
        <f t="shared" ref="AT26:AT28" si="4">K26</f>
        <v>0</v>
      </c>
      <c r="AU26" t="str">
        <f t="shared" ref="AU26:AU28" si="5">IFERROR(VLOOKUP("111",$AS$25:$AT$28,2,FALSE),IFERROR(VLOOKUP("311",AS26:AT29,2,FALSE),"該当無し"))</f>
        <v>該当無し</v>
      </c>
      <c r="AW26" s="58">
        <v>311</v>
      </c>
      <c r="AX26" s="58">
        <v>312</v>
      </c>
      <c r="AY26" s="58">
        <v>313</v>
      </c>
      <c r="AZ26" s="58">
        <v>314</v>
      </c>
      <c r="BA26" s="58">
        <v>315</v>
      </c>
      <c r="BB26" s="58">
        <v>316</v>
      </c>
      <c r="BC26" s="58">
        <v>321</v>
      </c>
      <c r="BD26" s="58">
        <v>322</v>
      </c>
      <c r="BE26" s="58">
        <v>323</v>
      </c>
      <c r="BF26" s="58">
        <v>324</v>
      </c>
      <c r="BG26" s="58">
        <v>325</v>
      </c>
      <c r="BH26" s="58">
        <v>326</v>
      </c>
      <c r="BI26" s="58">
        <v>311</v>
      </c>
      <c r="BJ26" s="58">
        <v>312</v>
      </c>
      <c r="BK26" s="58">
        <v>313</v>
      </c>
      <c r="BL26" s="58">
        <v>314</v>
      </c>
      <c r="BM26" s="58">
        <v>315</v>
      </c>
      <c r="BN26" s="58">
        <v>316</v>
      </c>
      <c r="BO26" s="58">
        <v>321</v>
      </c>
      <c r="BP26" s="58">
        <v>322</v>
      </c>
      <c r="BQ26" s="58">
        <v>323</v>
      </c>
      <c r="BR26" s="58">
        <v>324</v>
      </c>
      <c r="BS26" s="58">
        <v>325</v>
      </c>
      <c r="BT26" s="58">
        <v>326</v>
      </c>
    </row>
    <row r="27" spans="1:72" ht="30.75" customHeight="1" x14ac:dyDescent="0.4">
      <c r="A27" s="448">
        <v>3</v>
      </c>
      <c r="B27" s="449"/>
      <c r="C27" s="485"/>
      <c r="D27" s="450"/>
      <c r="E27" s="450"/>
      <c r="F27" s="450"/>
      <c r="G27" s="450"/>
      <c r="H27" s="450"/>
      <c r="I27" s="450"/>
      <c r="J27" s="450"/>
      <c r="K27" s="450"/>
      <c r="L27" s="450"/>
      <c r="M27" s="450"/>
      <c r="N27" s="450"/>
      <c r="O27" s="450"/>
      <c r="P27" s="450"/>
      <c r="Q27" s="450"/>
      <c r="R27" s="450"/>
      <c r="S27" s="447" t="str">
        <f ca="1">IFERROR(_xlfn.IFNA(IF(K27="","",VLOOKUP(K27,INDIRECT(C27&amp;"＿"&amp;F27&amp;I27),2,0)),"該当なし"),"該当なし")</f>
        <v/>
      </c>
      <c r="T27" s="447"/>
      <c r="U27" s="447"/>
      <c r="V27" s="447"/>
      <c r="W27" s="447"/>
      <c r="X27" s="447"/>
      <c r="Y27" s="447"/>
      <c r="Z27" s="447" t="str">
        <f t="shared" ref="Z27:Z28" ca="1" si="6">IF(OR(S27="",S27="該当なし"),"",IF(RIGHT(K27)="＊","４","２"))</f>
        <v/>
      </c>
      <c r="AA27" s="480"/>
      <c r="AB27" s="562" t="str">
        <f>IF(COUNTIFS($C$25:$C$28,C27,$F$25:$F$28,F27,$I$25:$I$28,I27)&gt;1,"同じ時間","")</f>
        <v/>
      </c>
      <c r="AC27" s="563"/>
      <c r="AE27" s="564" t="str">
        <f>IF(COUNTIFS($K$25:$R$28,K27)&gt;1,"同じ講座","")</f>
        <v/>
      </c>
      <c r="AF27" s="564"/>
      <c r="AH27" s="440"/>
      <c r="AI27" s="440"/>
      <c r="AM27" s="441" t="s">
        <v>384</v>
      </c>
      <c r="AO27">
        <f t="shared" si="0"/>
        <v>3</v>
      </c>
      <c r="AP27">
        <f t="shared" si="1"/>
        <v>4</v>
      </c>
      <c r="AQ27">
        <f t="shared" si="2"/>
        <v>6</v>
      </c>
      <c r="AR27" t="s">
        <v>236</v>
      </c>
      <c r="AS27" t="str">
        <f t="shared" si="3"/>
        <v>346</v>
      </c>
      <c r="AT27">
        <f t="shared" si="4"/>
        <v>0</v>
      </c>
      <c r="AU27" t="str">
        <f t="shared" si="5"/>
        <v>該当無し</v>
      </c>
      <c r="AW27" s="58">
        <v>111</v>
      </c>
      <c r="AX27" s="58">
        <v>112</v>
      </c>
      <c r="AY27" s="58">
        <v>113</v>
      </c>
      <c r="AZ27" s="58">
        <v>114</v>
      </c>
      <c r="BA27" s="58">
        <v>115</v>
      </c>
      <c r="BB27" s="58">
        <v>116</v>
      </c>
      <c r="BC27" s="58">
        <v>121</v>
      </c>
      <c r="BD27" s="58">
        <v>122</v>
      </c>
      <c r="BE27" s="58">
        <v>123</v>
      </c>
      <c r="BF27" s="58">
        <v>124</v>
      </c>
      <c r="BG27" s="58">
        <v>125</v>
      </c>
      <c r="BH27" s="58">
        <v>126</v>
      </c>
      <c r="BI27" s="58" t="s">
        <v>273</v>
      </c>
      <c r="BJ27" s="58" t="s">
        <v>273</v>
      </c>
      <c r="BK27" s="58" t="s">
        <v>273</v>
      </c>
      <c r="BL27" s="58" t="s">
        <v>273</v>
      </c>
      <c r="BM27" s="58" t="s">
        <v>273</v>
      </c>
      <c r="BN27" s="58" t="s">
        <v>273</v>
      </c>
      <c r="BO27" s="58" t="s">
        <v>273</v>
      </c>
      <c r="BP27" s="58" t="s">
        <v>273</v>
      </c>
      <c r="BQ27" s="58" t="s">
        <v>273</v>
      </c>
      <c r="BR27" s="58" t="s">
        <v>273</v>
      </c>
      <c r="BS27" s="58" t="s">
        <v>273</v>
      </c>
      <c r="BT27" s="58" t="s">
        <v>273</v>
      </c>
    </row>
    <row r="28" spans="1:72" ht="30.75" customHeight="1" thickBot="1" x14ac:dyDescent="0.45">
      <c r="A28" s="493">
        <v>4</v>
      </c>
      <c r="B28" s="494"/>
      <c r="C28" s="482"/>
      <c r="D28" s="481"/>
      <c r="E28" s="481"/>
      <c r="F28" s="481"/>
      <c r="G28" s="481"/>
      <c r="H28" s="481"/>
      <c r="I28" s="481"/>
      <c r="J28" s="481"/>
      <c r="K28" s="481"/>
      <c r="L28" s="481"/>
      <c r="M28" s="481"/>
      <c r="N28" s="481"/>
      <c r="O28" s="481"/>
      <c r="P28" s="481"/>
      <c r="Q28" s="481"/>
      <c r="R28" s="481"/>
      <c r="S28" s="447" t="str">
        <f t="shared" ref="S28" ca="1" si="7">IFERROR(_xlfn.IFNA(IF(K28="","",VLOOKUP(K28,INDIRECT(C28&amp;"＿"&amp;F28&amp;I28),2,0)),"該当なし"),"該当なし")</f>
        <v/>
      </c>
      <c r="T28" s="447"/>
      <c r="U28" s="447"/>
      <c r="V28" s="447"/>
      <c r="W28" s="447"/>
      <c r="X28" s="447"/>
      <c r="Y28" s="447"/>
      <c r="Z28" s="447" t="str">
        <f t="shared" ca="1" si="6"/>
        <v/>
      </c>
      <c r="AA28" s="480"/>
      <c r="AB28" s="562" t="str">
        <f>IF(COUNTIFS($C$25:$C$28,C28,$F$25:$F$28,F28,$I$25:$I$28,I28)&gt;1,"同じ時間","")</f>
        <v/>
      </c>
      <c r="AC28" s="563"/>
      <c r="AE28" s="564" t="str">
        <f>IF(COUNTIFS($K$25:$R$28,K28)&gt;1,"同じ講座","")</f>
        <v/>
      </c>
      <c r="AF28" s="564"/>
      <c r="AH28" s="440"/>
      <c r="AI28" s="440"/>
      <c r="AM28" s="441"/>
      <c r="AO28">
        <f t="shared" si="0"/>
        <v>3</v>
      </c>
      <c r="AP28">
        <f t="shared" si="1"/>
        <v>4</v>
      </c>
      <c r="AQ28">
        <f t="shared" si="2"/>
        <v>6</v>
      </c>
      <c r="AR28" t="s">
        <v>236</v>
      </c>
      <c r="AS28" t="str">
        <f t="shared" si="3"/>
        <v>346</v>
      </c>
      <c r="AT28">
        <f t="shared" si="4"/>
        <v>0</v>
      </c>
      <c r="AU28" t="str">
        <f t="shared" si="5"/>
        <v>該当無し</v>
      </c>
      <c r="AW28" s="58" t="s">
        <v>273</v>
      </c>
      <c r="AX28" s="58" t="s">
        <v>273</v>
      </c>
      <c r="AY28" s="58" t="s">
        <v>273</v>
      </c>
      <c r="AZ28" s="58" t="s">
        <v>273</v>
      </c>
      <c r="BA28" s="58" t="s">
        <v>273</v>
      </c>
      <c r="BB28" s="58" t="s">
        <v>273</v>
      </c>
      <c r="BC28" s="58" t="s">
        <v>273</v>
      </c>
      <c r="BD28" s="58" t="s">
        <v>273</v>
      </c>
      <c r="BE28" s="58" t="s">
        <v>273</v>
      </c>
      <c r="BF28" s="58" t="s">
        <v>273</v>
      </c>
      <c r="BG28" s="58" t="s">
        <v>273</v>
      </c>
      <c r="BH28" s="58" t="s">
        <v>273</v>
      </c>
      <c r="BI28" s="58">
        <v>211</v>
      </c>
      <c r="BJ28" s="58">
        <v>212</v>
      </c>
      <c r="BK28" s="58">
        <v>213</v>
      </c>
      <c r="BL28" s="58">
        <v>214</v>
      </c>
      <c r="BM28" s="58">
        <v>215</v>
      </c>
      <c r="BN28" s="58">
        <v>216</v>
      </c>
      <c r="BO28" s="58">
        <v>221</v>
      </c>
      <c r="BP28" s="58">
        <v>222</v>
      </c>
      <c r="BQ28" s="58">
        <v>223</v>
      </c>
      <c r="BR28" s="58">
        <v>224</v>
      </c>
      <c r="BS28" s="58">
        <v>225</v>
      </c>
      <c r="BT28" s="58">
        <v>226</v>
      </c>
    </row>
    <row r="29" spans="1:72" ht="24" customHeight="1" x14ac:dyDescent="0.25">
      <c r="A29" s="466" t="s">
        <v>204</v>
      </c>
      <c r="B29" s="467"/>
      <c r="C29" s="467"/>
      <c r="D29" s="467"/>
      <c r="E29" s="467"/>
      <c r="F29" s="467"/>
      <c r="G29" s="467"/>
      <c r="H29" s="467"/>
      <c r="I29" s="467"/>
      <c r="J29" s="467"/>
      <c r="K29" s="467"/>
      <c r="L29" s="467"/>
      <c r="M29" s="467"/>
      <c r="N29" s="467"/>
      <c r="O29" s="467"/>
      <c r="P29" s="468"/>
      <c r="Q29" s="468"/>
      <c r="R29" s="469" t="s">
        <v>197</v>
      </c>
      <c r="S29" s="469"/>
      <c r="T29" s="469"/>
      <c r="U29" s="469"/>
      <c r="V29" s="469"/>
      <c r="W29" s="469"/>
      <c r="X29" s="469"/>
      <c r="Y29" s="469"/>
      <c r="Z29" s="469"/>
      <c r="AA29" s="470"/>
      <c r="AM29" s="119" t="s">
        <v>313</v>
      </c>
    </row>
    <row r="30" spans="1:72" ht="16.5" customHeight="1" thickBot="1" x14ac:dyDescent="0.45">
      <c r="A30" s="486" t="s">
        <v>375</v>
      </c>
      <c r="B30" s="487"/>
      <c r="C30" s="487"/>
      <c r="D30" s="487"/>
      <c r="E30" s="487"/>
      <c r="F30" s="487"/>
      <c r="G30" s="487"/>
      <c r="H30" s="487"/>
      <c r="I30" s="487"/>
      <c r="J30" s="487"/>
      <c r="K30" s="487"/>
      <c r="L30" s="487"/>
      <c r="M30" s="487"/>
      <c r="N30" s="487"/>
      <c r="O30" s="487"/>
      <c r="P30" s="487"/>
      <c r="Q30" s="487"/>
      <c r="R30" s="487"/>
      <c r="S30" s="487"/>
      <c r="T30" s="487"/>
      <c r="U30" s="487"/>
      <c r="V30" s="487"/>
      <c r="W30" s="487"/>
      <c r="X30" s="487"/>
      <c r="Y30" s="487"/>
      <c r="Z30" s="487"/>
      <c r="AA30" s="488"/>
    </row>
    <row r="31" spans="1:72" ht="10.5" customHeight="1" thickBot="1" x14ac:dyDescent="0.45">
      <c r="A31" s="40"/>
      <c r="B31" s="40"/>
      <c r="C31" s="40"/>
      <c r="D31" s="40"/>
      <c r="E31" s="40"/>
      <c r="F31" s="40"/>
      <c r="G31" s="40"/>
      <c r="H31" s="40"/>
      <c r="I31" s="40"/>
      <c r="J31" s="40"/>
      <c r="K31" s="40"/>
      <c r="L31" s="40"/>
      <c r="M31" s="40"/>
      <c r="N31" s="40"/>
      <c r="O31" s="40"/>
      <c r="P31" s="40"/>
      <c r="Q31" s="40"/>
      <c r="R31" s="40"/>
      <c r="S31" s="40"/>
      <c r="T31" s="40"/>
      <c r="U31" s="40"/>
      <c r="V31" s="40"/>
      <c r="W31" s="40"/>
      <c r="X31" s="40"/>
      <c r="Y31" s="40"/>
      <c r="Z31" s="40"/>
      <c r="AA31" s="40"/>
      <c r="AB31" s="40"/>
      <c r="AC31" s="40"/>
      <c r="AD31" s="40"/>
      <c r="AE31" s="40"/>
      <c r="AF31" s="40"/>
      <c r="AG31" s="40"/>
      <c r="AH31" s="40"/>
      <c r="AI31" s="40"/>
      <c r="AW31" s="59">
        <f>COUNTIF($AW$26:$AW$28,AS25)</f>
        <v>0</v>
      </c>
      <c r="AX31" s="59">
        <f>COUNTIF($AX$26:$AX$28,AS25)</f>
        <v>0</v>
      </c>
      <c r="AY31" s="59">
        <f>COUNTIF($AY$26:$AY$28,AS25)</f>
        <v>0</v>
      </c>
      <c r="AZ31" s="59">
        <f>COUNTIF($AZ$26:$AZ$28,AS25)</f>
        <v>0</v>
      </c>
      <c r="BA31" s="59">
        <f>COUNTIF($BA$26:$BA$28,AS25)</f>
        <v>0</v>
      </c>
      <c r="BB31" s="59">
        <f>COUNTIF($BB$26:$BB$28,AS25)</f>
        <v>0</v>
      </c>
      <c r="BC31" s="59">
        <f>COUNTIF($BC$26:$BC$28,AS25)</f>
        <v>0</v>
      </c>
      <c r="BD31" s="59">
        <f>COUNTIF($BD$26:$BD$28,AS25)</f>
        <v>0</v>
      </c>
      <c r="BE31" s="59">
        <f>COUNTIF($BE$26:$BE$28,AS25)</f>
        <v>0</v>
      </c>
      <c r="BF31" s="59">
        <f>COUNTIF($BF$26:$BF$28,AS25)</f>
        <v>0</v>
      </c>
      <c r="BG31" s="59">
        <f>COUNTIF($BG$26:$BG$28,AS25)</f>
        <v>0</v>
      </c>
      <c r="BH31" s="59">
        <f>COUNTIF($BH$26:$BH$28,AS25)</f>
        <v>0</v>
      </c>
      <c r="BI31" s="59">
        <f>COUNTIF($BI$26:$BI$28,AS25)</f>
        <v>0</v>
      </c>
      <c r="BJ31" s="59">
        <f>COUNTIF($BJ$26:$BJ$28,AS25)</f>
        <v>0</v>
      </c>
      <c r="BK31" s="59">
        <f>COUNTIF($BK$26:$BK$28,AS25)</f>
        <v>0</v>
      </c>
      <c r="BL31" s="59">
        <f>COUNTIF($BL$26:$BL$28,AS25)</f>
        <v>0</v>
      </c>
      <c r="BM31" s="59">
        <f>COUNTIF($BM$26:$BM$28,AS25)</f>
        <v>0</v>
      </c>
      <c r="BN31" s="59">
        <f>COUNTIF($BN$26:$BN$28,AS25)</f>
        <v>0</v>
      </c>
      <c r="BO31" s="59">
        <f>COUNTIF($BO$26:$BO$28,AS25)</f>
        <v>0</v>
      </c>
      <c r="BP31" s="59">
        <f>COUNTIF($BP$26:$BP$28,AS25)</f>
        <v>0</v>
      </c>
      <c r="BQ31" s="59">
        <f>COUNTIF($BQ$26:$BQ$28,AS25)</f>
        <v>0</v>
      </c>
      <c r="BR31" s="59">
        <f>COUNTIF($BR$26:$BR$28,AS25)</f>
        <v>0</v>
      </c>
      <c r="BS31" s="59">
        <f>COUNTIF($BS$26:$BS$28,AS25)</f>
        <v>0</v>
      </c>
      <c r="BT31" s="59">
        <f>COUNTIF(BT26:BT28,AS25)</f>
        <v>0</v>
      </c>
    </row>
    <row r="32" spans="1:72" ht="37.5" customHeight="1" thickBot="1" x14ac:dyDescent="0.45">
      <c r="A32" s="525" t="s">
        <v>374</v>
      </c>
      <c r="B32" s="526"/>
      <c r="C32" s="526"/>
      <c r="D32" s="526"/>
      <c r="E32" s="526"/>
      <c r="F32" s="538" t="s">
        <v>703</v>
      </c>
      <c r="G32" s="539"/>
      <c r="H32" s="539"/>
      <c r="I32" s="539"/>
      <c r="J32" s="539"/>
      <c r="K32" s="539"/>
      <c r="L32" s="539"/>
      <c r="M32" s="539"/>
      <c r="N32" s="539"/>
      <c r="O32" s="539"/>
      <c r="P32" s="539"/>
      <c r="Q32" s="539"/>
      <c r="R32" s="539"/>
      <c r="S32" s="539"/>
      <c r="T32" s="539"/>
      <c r="U32" s="539"/>
      <c r="V32" s="539"/>
      <c r="W32" s="539"/>
      <c r="X32" s="539"/>
      <c r="Y32" s="539"/>
      <c r="Z32" s="539"/>
      <c r="AA32" s="539"/>
      <c r="AB32" s="539"/>
      <c r="AC32" s="539"/>
      <c r="AD32" s="539"/>
      <c r="AE32" s="539"/>
      <c r="AF32" s="539"/>
      <c r="AG32" s="539"/>
      <c r="AH32" s="539"/>
      <c r="AI32" s="540"/>
      <c r="AM32" s="120" t="s">
        <v>738</v>
      </c>
      <c r="AO32" s="121"/>
      <c r="AP32" s="122"/>
      <c r="AQ32" s="122"/>
      <c r="AR32" s="122"/>
      <c r="AS32" s="122"/>
      <c r="AT32" s="122"/>
      <c r="AU32" s="123"/>
      <c r="AW32" s="59">
        <f>COUNTIF($AW$26:$AW$28,AS26)</f>
        <v>0</v>
      </c>
      <c r="AX32" s="59">
        <f t="shared" ref="AX32:AX34" si="8">COUNTIF($AX$26:$AX$28,AS26)</f>
        <v>0</v>
      </c>
      <c r="AY32" s="59">
        <f t="shared" ref="AY32:AY34" si="9">COUNTIF($AY$26:$AY$28,AS26)</f>
        <v>0</v>
      </c>
      <c r="AZ32" s="59">
        <f t="shared" ref="AZ32:AZ34" si="10">COUNTIF($AZ$26:$AZ$28,AS26)</f>
        <v>0</v>
      </c>
      <c r="BA32" s="59">
        <f t="shared" ref="BA32:BA34" si="11">COUNTIF($BA$26:$BA$28,AS26)</f>
        <v>0</v>
      </c>
      <c r="BB32" s="59">
        <f t="shared" ref="BB32:BB34" si="12">COUNTIF($BB$26:$BB$28,AS26)</f>
        <v>0</v>
      </c>
      <c r="BC32" s="59">
        <f t="shared" ref="BC32:BC34" si="13">COUNTIF($BC$26:$BC$28,AS26)</f>
        <v>0</v>
      </c>
      <c r="BD32" s="59">
        <f t="shared" ref="BD32:BD34" si="14">COUNTIF($BD$26:$BD$28,AS26)</f>
        <v>0</v>
      </c>
      <c r="BE32" s="59">
        <f t="shared" ref="BE32:BE34" si="15">COUNTIF($BE$26:$BE$28,AS26)</f>
        <v>0</v>
      </c>
      <c r="BF32" s="59">
        <f t="shared" ref="BF32:BF34" si="16">COUNTIF($BF$26:$BF$28,AS26)</f>
        <v>0</v>
      </c>
      <c r="BG32" s="59">
        <f t="shared" ref="BG32:BG34" si="17">COUNTIF($BG$26:$BG$28,AS26)</f>
        <v>0</v>
      </c>
      <c r="BH32" s="59">
        <f t="shared" ref="BH32:BH34" si="18">COUNTIF($BH$26:$BH$28,AS26)</f>
        <v>0</v>
      </c>
      <c r="BI32" s="59">
        <f t="shared" ref="BI32:BI34" si="19">COUNTIF($BI$26:$BI$28,AS26)</f>
        <v>0</v>
      </c>
      <c r="BJ32" s="59">
        <f t="shared" ref="BJ32:BJ34" si="20">COUNTIF($BJ$26:$BJ$28,AS26)</f>
        <v>0</v>
      </c>
      <c r="BK32" s="59">
        <f t="shared" ref="BK32:BK34" si="21">COUNTIF($BK$26:$BK$28,AS26)</f>
        <v>0</v>
      </c>
      <c r="BL32" s="59">
        <f t="shared" ref="BL32:BL34" si="22">COUNTIF($BL$26:$BL$28,AS26)</f>
        <v>0</v>
      </c>
      <c r="BM32" s="59">
        <f t="shared" ref="BM32:BM34" si="23">COUNTIF($BM$26:$BM$28,AS26)</f>
        <v>0</v>
      </c>
      <c r="BN32" s="59">
        <f t="shared" ref="BN32:BN34" si="24">COUNTIF($BN$26:$BN$28,AS26)</f>
        <v>0</v>
      </c>
      <c r="BO32" s="59">
        <f t="shared" ref="BO32:BO34" si="25">COUNTIF($BO$26:$BO$28,AS26)</f>
        <v>0</v>
      </c>
      <c r="BP32" s="59">
        <f>COUNTIF($BP$26:$BP$28,AS26)</f>
        <v>0</v>
      </c>
      <c r="BQ32" s="59">
        <f t="shared" ref="BQ32:BQ34" si="26">COUNTIF($BQ$26:$BQ$28,AS26)</f>
        <v>0</v>
      </c>
      <c r="BR32" s="59">
        <f t="shared" ref="BR32:BR34" si="27">COUNTIF($BR$26:$BR$28,AS26)</f>
        <v>0</v>
      </c>
      <c r="BS32" s="59">
        <f t="shared" ref="BS32:BS34" si="28">COUNTIF($BS$26:$BS$28,AS26)</f>
        <v>0</v>
      </c>
      <c r="BT32" s="59">
        <f t="shared" ref="BT32:BT34" si="29">COUNTIF(BT27:BT29,AS26)</f>
        <v>0</v>
      </c>
    </row>
    <row r="33" spans="41:72" x14ac:dyDescent="0.4">
      <c r="AO33" s="124" t="s">
        <v>702</v>
      </c>
      <c r="AU33" s="27"/>
      <c r="AW33" s="59">
        <f>COUNTIF($AW$26:$AW$28,AS27)</f>
        <v>0</v>
      </c>
      <c r="AX33" s="59">
        <f t="shared" si="8"/>
        <v>0</v>
      </c>
      <c r="AY33" s="59">
        <f t="shared" si="9"/>
        <v>0</v>
      </c>
      <c r="AZ33" s="59">
        <f t="shared" si="10"/>
        <v>0</v>
      </c>
      <c r="BA33" s="59">
        <f t="shared" si="11"/>
        <v>0</v>
      </c>
      <c r="BB33" s="59">
        <f t="shared" si="12"/>
        <v>0</v>
      </c>
      <c r="BC33" s="59">
        <f t="shared" si="13"/>
        <v>0</v>
      </c>
      <c r="BD33" s="59">
        <f t="shared" si="14"/>
        <v>0</v>
      </c>
      <c r="BE33" s="59">
        <f t="shared" si="15"/>
        <v>0</v>
      </c>
      <c r="BF33" s="59">
        <f t="shared" si="16"/>
        <v>0</v>
      </c>
      <c r="BG33" s="59">
        <f t="shared" si="17"/>
        <v>0</v>
      </c>
      <c r="BH33" s="59">
        <f t="shared" si="18"/>
        <v>0</v>
      </c>
      <c r="BI33" s="59">
        <f t="shared" si="19"/>
        <v>0</v>
      </c>
      <c r="BJ33" s="59">
        <f t="shared" si="20"/>
        <v>0</v>
      </c>
      <c r="BK33" s="59">
        <f t="shared" si="21"/>
        <v>0</v>
      </c>
      <c r="BL33" s="59">
        <f t="shared" si="22"/>
        <v>0</v>
      </c>
      <c r="BM33" s="59">
        <f t="shared" si="23"/>
        <v>0</v>
      </c>
      <c r="BN33" s="59">
        <f t="shared" si="24"/>
        <v>0</v>
      </c>
      <c r="BO33" s="59">
        <f t="shared" si="25"/>
        <v>0</v>
      </c>
      <c r="BP33" s="59">
        <f t="shared" ref="BP33:BP34" si="30">COUNTIF($BP$26:$BP$28,AS27)</f>
        <v>0</v>
      </c>
      <c r="BQ33" s="59">
        <f t="shared" si="26"/>
        <v>0</v>
      </c>
      <c r="BR33" s="59">
        <f t="shared" si="27"/>
        <v>0</v>
      </c>
      <c r="BS33" s="59">
        <f t="shared" si="28"/>
        <v>0</v>
      </c>
      <c r="BT33" s="59">
        <f t="shared" si="29"/>
        <v>0</v>
      </c>
    </row>
    <row r="34" spans="41:72" ht="19.5" thickBot="1" x14ac:dyDescent="0.45">
      <c r="AO34" s="124" t="s">
        <v>736</v>
      </c>
      <c r="AP34" s="267"/>
      <c r="AU34" s="27"/>
      <c r="AW34" s="60">
        <f>COUNTIF($AW$26:$AW$28,AS28)</f>
        <v>0</v>
      </c>
      <c r="AX34" s="60">
        <f t="shared" si="8"/>
        <v>0</v>
      </c>
      <c r="AY34" s="60">
        <f t="shared" si="9"/>
        <v>0</v>
      </c>
      <c r="AZ34" s="60">
        <f t="shared" si="10"/>
        <v>0</v>
      </c>
      <c r="BA34" s="60">
        <f t="shared" si="11"/>
        <v>0</v>
      </c>
      <c r="BB34" s="60">
        <f t="shared" si="12"/>
        <v>0</v>
      </c>
      <c r="BC34" s="59">
        <f t="shared" si="13"/>
        <v>0</v>
      </c>
      <c r="BD34" s="59">
        <f t="shared" si="14"/>
        <v>0</v>
      </c>
      <c r="BE34" s="59">
        <f t="shared" si="15"/>
        <v>0</v>
      </c>
      <c r="BF34" s="59">
        <f t="shared" si="16"/>
        <v>0</v>
      </c>
      <c r="BG34" s="59">
        <f t="shared" si="17"/>
        <v>0</v>
      </c>
      <c r="BH34" s="59">
        <f t="shared" si="18"/>
        <v>0</v>
      </c>
      <c r="BI34" s="59">
        <f t="shared" si="19"/>
        <v>0</v>
      </c>
      <c r="BJ34" s="59">
        <f t="shared" si="20"/>
        <v>0</v>
      </c>
      <c r="BK34" s="59">
        <f t="shared" si="21"/>
        <v>0</v>
      </c>
      <c r="BL34" s="59">
        <f t="shared" si="22"/>
        <v>0</v>
      </c>
      <c r="BM34" s="59">
        <f t="shared" si="23"/>
        <v>0</v>
      </c>
      <c r="BN34" s="59">
        <f t="shared" si="24"/>
        <v>0</v>
      </c>
      <c r="BO34" s="59">
        <f t="shared" si="25"/>
        <v>0</v>
      </c>
      <c r="BP34" s="59">
        <f t="shared" si="30"/>
        <v>0</v>
      </c>
      <c r="BQ34" s="59">
        <f t="shared" si="26"/>
        <v>0</v>
      </c>
      <c r="BR34" s="59">
        <f t="shared" si="27"/>
        <v>0</v>
      </c>
      <c r="BS34" s="59">
        <f t="shared" si="28"/>
        <v>0</v>
      </c>
      <c r="BT34" s="59">
        <f t="shared" si="29"/>
        <v>0</v>
      </c>
    </row>
    <row r="35" spans="41:72" ht="19.5" thickBot="1" x14ac:dyDescent="0.45">
      <c r="AO35" s="125" t="s">
        <v>737</v>
      </c>
      <c r="AP35" s="29"/>
      <c r="AQ35" s="29"/>
      <c r="AR35" s="29"/>
      <c r="AS35" s="29"/>
      <c r="AT35" s="29"/>
      <c r="AU35" s="30"/>
      <c r="AW35" s="61">
        <f>SUM(AW31:AW34)</f>
        <v>0</v>
      </c>
      <c r="AX35" s="62">
        <f t="shared" ref="AX35:BB35" si="31">SUM(AX31:AX34)</f>
        <v>0</v>
      </c>
      <c r="AY35" s="62">
        <f t="shared" si="31"/>
        <v>0</v>
      </c>
      <c r="AZ35" s="62">
        <f t="shared" si="31"/>
        <v>0</v>
      </c>
      <c r="BA35" s="62">
        <f t="shared" si="31"/>
        <v>0</v>
      </c>
      <c r="BB35" s="63">
        <f t="shared" si="31"/>
        <v>0</v>
      </c>
      <c r="BC35" s="62">
        <f t="shared" ref="BC35" si="32">SUM(BC31:BC34)</f>
        <v>0</v>
      </c>
      <c r="BD35" s="62">
        <f t="shared" ref="BD35" si="33">SUM(BD31:BD34)</f>
        <v>0</v>
      </c>
      <c r="BE35" s="62">
        <f t="shared" ref="BE35" si="34">SUM(BE31:BE34)</f>
        <v>0</v>
      </c>
      <c r="BF35" s="62">
        <f t="shared" ref="BF35" si="35">SUM(BF31:BF34)</f>
        <v>0</v>
      </c>
      <c r="BG35" s="62">
        <f t="shared" ref="BG35" si="36">SUM(BG31:BG34)</f>
        <v>0</v>
      </c>
      <c r="BH35" s="64">
        <f t="shared" ref="BH35" si="37">SUM(BH31:BH34)</f>
        <v>0</v>
      </c>
      <c r="BI35" s="61">
        <f>SUM(BI31:BI34)</f>
        <v>0</v>
      </c>
      <c r="BJ35" s="62">
        <f t="shared" ref="BJ35" si="38">SUM(BJ31:BJ34)</f>
        <v>0</v>
      </c>
      <c r="BK35" s="62">
        <f t="shared" ref="BK35" si="39">SUM(BK31:BK34)</f>
        <v>0</v>
      </c>
      <c r="BL35" s="62">
        <f t="shared" ref="BL35" si="40">SUM(BL31:BL34)</f>
        <v>0</v>
      </c>
      <c r="BM35" s="62">
        <f t="shared" ref="BM35" si="41">SUM(BM31:BM34)</f>
        <v>0</v>
      </c>
      <c r="BN35" s="63">
        <f t="shared" ref="BN35" si="42">SUM(BN31:BN34)</f>
        <v>0</v>
      </c>
      <c r="BO35" s="62">
        <f t="shared" ref="BO35" si="43">SUM(BO31:BO34)</f>
        <v>0</v>
      </c>
      <c r="BP35" s="62">
        <f t="shared" ref="BP35" si="44">SUM(BP31:BP34)</f>
        <v>0</v>
      </c>
      <c r="BQ35" s="62">
        <f t="shared" ref="BQ35" si="45">SUM(BQ31:BQ34)</f>
        <v>0</v>
      </c>
      <c r="BR35" s="62">
        <f t="shared" ref="BR35" si="46">SUM(BR31:BR34)</f>
        <v>0</v>
      </c>
      <c r="BS35" s="62">
        <f t="shared" ref="BS35" si="47">SUM(BS31:BS34)</f>
        <v>0</v>
      </c>
      <c r="BT35" s="64">
        <f t="shared" ref="BT35" si="48">SUM(BT31:BT34)</f>
        <v>0</v>
      </c>
    </row>
    <row r="36" spans="41:72" x14ac:dyDescent="0.4">
      <c r="AO36" s="58"/>
      <c r="AW36" s="65" t="str">
        <f>IF(AW35&gt;1,1,"")</f>
        <v/>
      </c>
      <c r="AX36" s="65" t="str">
        <f t="shared" ref="AX36:BB36" si="49">IF(AX35&gt;1,1,"")</f>
        <v/>
      </c>
      <c r="AY36" s="65" t="str">
        <f t="shared" si="49"/>
        <v/>
      </c>
      <c r="AZ36" s="65" t="str">
        <f t="shared" si="49"/>
        <v/>
      </c>
      <c r="BA36" s="65" t="str">
        <f t="shared" si="49"/>
        <v/>
      </c>
      <c r="BB36" s="65" t="str">
        <f t="shared" si="49"/>
        <v/>
      </c>
      <c r="BC36" s="65" t="str">
        <f t="shared" ref="BC36" si="50">IF(BC35&gt;1,1,"")</f>
        <v/>
      </c>
      <c r="BD36" s="65" t="str">
        <f t="shared" ref="BD36" si="51">IF(BD35&gt;1,1,"")</f>
        <v/>
      </c>
      <c r="BE36" s="65" t="str">
        <f>IF(BE35&gt;1,1,"")</f>
        <v/>
      </c>
      <c r="BF36" s="65" t="str">
        <f t="shared" ref="BF36" si="52">IF(BF35&gt;1,1,"")</f>
        <v/>
      </c>
      <c r="BG36" s="65" t="str">
        <f t="shared" ref="BG36" si="53">IF(BG35&gt;1,1,"")</f>
        <v/>
      </c>
      <c r="BH36" s="65" t="str">
        <f t="shared" ref="BH36" si="54">IF(BH35&gt;1,1,"")</f>
        <v/>
      </c>
      <c r="BI36" s="65" t="str">
        <f>IF(BI35&gt;1,1,"")</f>
        <v/>
      </c>
      <c r="BJ36" s="65" t="str">
        <f t="shared" ref="BJ36" si="55">IF(BJ35&gt;1,1,"")</f>
        <v/>
      </c>
      <c r="BK36" s="65" t="str">
        <f t="shared" ref="BK36" si="56">IF(BK35&gt;1,1,"")</f>
        <v/>
      </c>
      <c r="BL36" s="65" t="str">
        <f t="shared" ref="BL36" si="57">IF(BL35&gt;1,1,"")</f>
        <v/>
      </c>
      <c r="BM36" s="65" t="str">
        <f t="shared" ref="BM36" si="58">IF(BM35&gt;1,1,"")</f>
        <v/>
      </c>
      <c r="BN36" s="65" t="str">
        <f t="shared" ref="BN36" si="59">IF(BN35&gt;1,1,"")</f>
        <v/>
      </c>
      <c r="BO36" s="65" t="str">
        <f t="shared" ref="BO36" si="60">IF(BO35&gt;1,1,"")</f>
        <v/>
      </c>
      <c r="BP36" s="65" t="str">
        <f t="shared" ref="BP36" si="61">IF(BP35&gt;1,1,"")</f>
        <v/>
      </c>
      <c r="BQ36" s="65" t="str">
        <f>IF(BQ35&gt;1,1,"")</f>
        <v/>
      </c>
      <c r="BR36" s="65" t="str">
        <f t="shared" ref="BR36" si="62">IF(BR35&gt;1,1,"")</f>
        <v/>
      </c>
      <c r="BS36" s="65" t="str">
        <f t="shared" ref="BS36" si="63">IF(BS35&gt;1,1,"")</f>
        <v/>
      </c>
      <c r="BT36" s="65" t="str">
        <f t="shared" ref="BT36" si="64">IF(BT35&gt;1,1,"")</f>
        <v/>
      </c>
    </row>
    <row r="37" spans="41:72" x14ac:dyDescent="0.4">
      <c r="AO37" s="58"/>
    </row>
    <row r="38" spans="41:72" x14ac:dyDescent="0.4">
      <c r="AO38" s="58"/>
    </row>
  </sheetData>
  <sheetProtection algorithmName="SHA-512" hashValue="oydj3ngtFmA0vIzqAAOphV12rIOo4bf6EWcCncxkDP3S7blAQ6hFWCuSPnLRlxO/rWejWV+RHqv4euF3F6+XLA==" saltValue="NAuj0J6JWo0S0UrIro9i7w==" spinCount="100000" sheet="1" objects="1" scenarios="1"/>
  <mergeCells count="109">
    <mergeCell ref="AM27:AM28"/>
    <mergeCell ref="I24:J24"/>
    <mergeCell ref="A32:E32"/>
    <mergeCell ref="AC7:AI7"/>
    <mergeCell ref="AD10:AI10"/>
    <mergeCell ref="G10:AA11"/>
    <mergeCell ref="F32:AI32"/>
    <mergeCell ref="G6:AA6"/>
    <mergeCell ref="G7:AA7"/>
    <mergeCell ref="G12:I12"/>
    <mergeCell ref="G13:I13"/>
    <mergeCell ref="G14:I14"/>
    <mergeCell ref="G15:I15"/>
    <mergeCell ref="A21:AA21"/>
    <mergeCell ref="A16:F16"/>
    <mergeCell ref="AB25:AC25"/>
    <mergeCell ref="AB26:AC26"/>
    <mergeCell ref="AB27:AC27"/>
    <mergeCell ref="AB28:AC28"/>
    <mergeCell ref="AE25:AF25"/>
    <mergeCell ref="AE26:AF26"/>
    <mergeCell ref="AE27:AF27"/>
    <mergeCell ref="AE28:AF28"/>
    <mergeCell ref="C26:E26"/>
    <mergeCell ref="G18:I19"/>
    <mergeCell ref="J18:N19"/>
    <mergeCell ref="O18:AA18"/>
    <mergeCell ref="A22:AA22"/>
    <mergeCell ref="Z25:AA25"/>
    <mergeCell ref="S25:Y25"/>
    <mergeCell ref="A25:B25"/>
    <mergeCell ref="Q16:AA16"/>
    <mergeCell ref="O8:P8"/>
    <mergeCell ref="I9:K9"/>
    <mergeCell ref="M9:P9"/>
    <mergeCell ref="F24:H24"/>
    <mergeCell ref="F25:H25"/>
    <mergeCell ref="A30:AA30"/>
    <mergeCell ref="J12:N12"/>
    <mergeCell ref="P12:T12"/>
    <mergeCell ref="V12:Z12"/>
    <mergeCell ref="V13:Z13"/>
    <mergeCell ref="P13:T13"/>
    <mergeCell ref="J13:N13"/>
    <mergeCell ref="A17:F17"/>
    <mergeCell ref="G17:H17"/>
    <mergeCell ref="Q17:R17"/>
    <mergeCell ref="I17:O17"/>
    <mergeCell ref="S28:Y28"/>
    <mergeCell ref="A28:B28"/>
    <mergeCell ref="A12:F13"/>
    <mergeCell ref="A14:F15"/>
    <mergeCell ref="J14:Z14"/>
    <mergeCell ref="J15:Z15"/>
    <mergeCell ref="G16:I16"/>
    <mergeCell ref="O19:Q19"/>
    <mergeCell ref="R19:AA19"/>
    <mergeCell ref="Z24:AA24"/>
    <mergeCell ref="S24:Y24"/>
    <mergeCell ref="A24:B24"/>
    <mergeCell ref="I28:J28"/>
    <mergeCell ref="A29:O29"/>
    <mergeCell ref="P29:Q29"/>
    <mergeCell ref="R29:AA29"/>
    <mergeCell ref="A6:F6"/>
    <mergeCell ref="A7:F7"/>
    <mergeCell ref="A8:F8"/>
    <mergeCell ref="A9:F11"/>
    <mergeCell ref="Z26:AA26"/>
    <mergeCell ref="K24:R24"/>
    <mergeCell ref="K25:R25"/>
    <mergeCell ref="K26:R26"/>
    <mergeCell ref="K27:R27"/>
    <mergeCell ref="K28:R28"/>
    <mergeCell ref="C28:E28"/>
    <mergeCell ref="F28:H28"/>
    <mergeCell ref="A23:K23"/>
    <mergeCell ref="C25:E25"/>
    <mergeCell ref="Z28:AA28"/>
    <mergeCell ref="S26:Y26"/>
    <mergeCell ref="A26:B26"/>
    <mergeCell ref="C27:E27"/>
    <mergeCell ref="F27:H27"/>
    <mergeCell ref="I27:J27"/>
    <mergeCell ref="Z27:AA27"/>
    <mergeCell ref="A4:AA4"/>
    <mergeCell ref="S17:Z17"/>
    <mergeCell ref="AC24:AI24"/>
    <mergeCell ref="AH25:AI28"/>
    <mergeCell ref="AM2:AM5"/>
    <mergeCell ref="AM7:AM9"/>
    <mergeCell ref="AM25:AM26"/>
    <mergeCell ref="A1:AI1"/>
    <mergeCell ref="AC5:AI5"/>
    <mergeCell ref="S27:Y27"/>
    <mergeCell ref="A27:B27"/>
    <mergeCell ref="I26:J26"/>
    <mergeCell ref="F26:H26"/>
    <mergeCell ref="A2:AI2"/>
    <mergeCell ref="L8:M8"/>
    <mergeCell ref="I8:J8"/>
    <mergeCell ref="I25:J25"/>
    <mergeCell ref="J16:P16"/>
    <mergeCell ref="C24:E24"/>
    <mergeCell ref="L23:AA23"/>
    <mergeCell ref="G8:H8"/>
    <mergeCell ref="R8:W8"/>
    <mergeCell ref="X8:Y8"/>
    <mergeCell ref="A18:F19"/>
  </mergeCells>
  <phoneticPr fontId="1"/>
  <conditionalFormatting sqref="C25:J25">
    <cfRule type="expression" dxfId="17" priority="8">
      <formula>$AB$25="同じ時間"</formula>
    </cfRule>
  </conditionalFormatting>
  <conditionalFormatting sqref="C26:J26">
    <cfRule type="expression" dxfId="16" priority="7">
      <formula>$AB$26="同じ時間"</formula>
    </cfRule>
  </conditionalFormatting>
  <conditionalFormatting sqref="C27:J27">
    <cfRule type="expression" dxfId="15" priority="6">
      <formula>$AB$27="同じ時間"</formula>
    </cfRule>
  </conditionalFormatting>
  <conditionalFormatting sqref="C28:J28">
    <cfRule type="expression" dxfId="14" priority="5">
      <formula>$AB$28="同じ時間"</formula>
    </cfRule>
  </conditionalFormatting>
  <conditionalFormatting sqref="K25:R25">
    <cfRule type="expression" dxfId="13" priority="4">
      <formula>$AE$25="同じ講座"</formula>
    </cfRule>
  </conditionalFormatting>
  <conditionalFormatting sqref="K26:R26">
    <cfRule type="expression" dxfId="12" priority="3">
      <formula>$AE$26="同じ講座"</formula>
    </cfRule>
  </conditionalFormatting>
  <conditionalFormatting sqref="K27:R27">
    <cfRule type="expression" dxfId="11" priority="2">
      <formula>$AE$27="同じ講座"</formula>
    </cfRule>
  </conditionalFormatting>
  <conditionalFormatting sqref="K28:R28">
    <cfRule type="expression" dxfId="10" priority="1">
      <formula>$AE$28="同じ講座"</formula>
    </cfRule>
  </conditionalFormatting>
  <conditionalFormatting sqref="AH25:AI28">
    <cfRule type="expression" dxfId="9" priority="9">
      <formula>SUM($AW$36:$BT$36)&gt;0</formula>
    </cfRule>
  </conditionalFormatting>
  <dataValidations xWindow="696" yWindow="530" count="21">
    <dataValidation type="list" allowBlank="1" showInputMessage="1" showErrorMessage="1" sqref="G8:H8" xr:uid="{99C00700-7C86-444D-94C2-BB22A8E5B628}">
      <formula1>"昭和,平成,　"</formula1>
    </dataValidation>
    <dataValidation type="list" allowBlank="1" showInputMessage="1" showErrorMessage="1" sqref="C26:E28" xr:uid="{702151D1-0606-44C6-8FF8-87D3CBF1B4D8}">
      <formula1>"前期,後期,通年"</formula1>
    </dataValidation>
    <dataValidation type="list" allowBlank="1" showInputMessage="1" showErrorMessage="1" sqref="F26:H28" xr:uid="{41CC44A7-ACC4-4800-BD9E-43902F0BDAEB}">
      <formula1>"月・木,火・金,水,金"</formula1>
    </dataValidation>
    <dataValidation type="list" allowBlank="1" showInputMessage="1" showErrorMessage="1" sqref="I26:J28" xr:uid="{D1F83839-CD60-44A3-89E3-3D530E0E6D4F}">
      <formula1>"１校,２校,３校,４校,５校,６校"</formula1>
    </dataValidation>
    <dataValidation type="list" allowBlank="1" showInputMessage="1" showErrorMessage="1" sqref="G20:K20" xr:uid="{1B09DBA1-6720-47A8-BA32-535C76C07518}">
      <formula1>"良好,ふつう"</formula1>
    </dataValidation>
    <dataValidation type="list" allowBlank="1" showInputMessage="1" showErrorMessage="1" sqref="K26:K28" xr:uid="{85FA73AC-86AA-45AF-AB98-9C9DA7205041}">
      <formula1>INDIRECT($C26&amp;$F26&amp;$I26)</formula1>
    </dataValidation>
    <dataValidation type="list" allowBlank="1" showInputMessage="1" showErrorMessage="1" prompt="希望する講座数を選択してください" sqref="P29:Q29" xr:uid="{5B7C6B00-5BBD-496A-9F4B-3347F3C5A122}">
      <formula1>"１,２"</formula1>
    </dataValidation>
    <dataValidation imeMode="fullAlpha" allowBlank="1" showInputMessage="1" showErrorMessage="1" sqref="J12:Z13" xr:uid="{359FC17E-E442-4D05-91DE-E6C0ED72C44F}"/>
    <dataValidation imeMode="halfAlpha" allowBlank="1" showInputMessage="1" showErrorMessage="1" sqref="I8:J8 L8:M8 O8:P8 X8:Y8 M9:P9 Q16:AA16 I9:K9" xr:uid="{22B18608-DBBC-44C5-9B37-10C8829B574C}"/>
    <dataValidation type="list" allowBlank="1" showInputMessage="1" showErrorMessage="1" prompt="「有→」の場合は、登下校や授業など学校生活全般に関わってくる傷病等や、配慮を要するものがあれば入力してください。（身体的な障かいや心疾患など）" sqref="O19:Q19" xr:uid="{A708F65B-8546-4D05-8E2A-2DA8BBD69649}">
      <formula1>"無,有　→,　"</formula1>
    </dataValidation>
    <dataValidation imeMode="fullKatakana" allowBlank="1" showInputMessage="1" showErrorMessage="1" sqref="G6:AA6" xr:uid="{A150EFD7-83FA-45E3-B837-F8EBCDDC1945}"/>
    <dataValidation type="list" allowBlank="1" showInputMessage="1" showErrorMessage="1" prompt="期間を選択してください" sqref="C25:E25" xr:uid="{CAFC6FF0-5E7A-4317-AEC7-3DBED51B950A}">
      <formula1>"前期,後期,通年"</formula1>
    </dataValidation>
    <dataValidation type="list" allowBlank="1" showInputMessage="1" showErrorMessage="1" prompt="授業の曜日を選択してください" sqref="F25:H25" xr:uid="{8C83E64B-42A1-4F67-A201-B330D51F81AF}">
      <formula1>"月・木,火・金,水,金"</formula1>
    </dataValidation>
    <dataValidation type="list" allowBlank="1" showInputMessage="1" showErrorMessage="1" prompt="従業の時間を選択してください" sqref="I25:J25" xr:uid="{F10C8298-8CED-45C1-9366-954EB2F4B7AE}">
      <formula1>"１校,２校,３校,４校,５校,６校"</formula1>
    </dataValidation>
    <dataValidation type="list" allowBlank="1" showInputMessage="1" showErrorMessage="1" prompt="受講希望の講座名を選択してください" sqref="K25:R25" xr:uid="{B601AB3D-66E2-4FBD-8308-DC7EE4DD7DD4}">
      <formula1>INDIRECT($C25&amp;$F25&amp;$I25)</formula1>
    </dataValidation>
    <dataValidation type="list" allowBlank="1" showInputMessage="1" showErrorMessage="1" prompt="通学方法を選択してください。自家用車・バイクの場合は通学申請の手続きが必要となります（後日連絡）。" sqref="I17:O17 S17" xr:uid="{BCAFCB23-0256-40CC-9BB8-368B427D869C}">
      <formula1>"徒歩,自転車,自家用車,バイク,バス・ＪＲ等"</formula1>
    </dataValidation>
    <dataValidation type="list" allowBlank="1" showInputMessage="1" showErrorMessage="1" prompt="単位制の卒業生や、過去に一部科目履修の経験がある方はＩＤを入力してください。" sqref="G16:I16" xr:uid="{26DFD960-B213-4530-983C-7AD97D8413A1}">
      <formula1>"有,無,　"</formula1>
    </dataValidation>
    <dataValidation imeMode="halfAlpha" allowBlank="1" showInputMessage="1" showErrorMessage="1" prompt="ＰＣ等（パソコン、端末）か携帯電話のどちらかでも結構です。" sqref="J14:Z15" xr:uid="{5EC997A3-D478-412E-8E04-003CEEF32AE3}"/>
    <dataValidation allowBlank="1" showInputMessage="1" showErrorMessage="1" prompt="住所には「北海道」は不要です。" sqref="G10:AA11" xr:uid="{44848025-2828-439A-BC81-5BB351C5A537}"/>
    <dataValidation type="list" allowBlank="1" showInputMessage="1" showErrorMessage="1" prompt="健康状態を選択してください。「その他」の場合は、下の特記事項欄に具体的な理由を記入してください。" sqref="G18:I19" xr:uid="{D0BACED7-2900-4580-8F34-10198DACA6DE}">
      <formula1>"　,良好,その他"</formula1>
    </dataValidation>
    <dataValidation type="list" showInputMessage="1" showErrorMessage="1" prompt="表示される▼をクリックして、①~③を選択してください" sqref="F32:AI32" xr:uid="{8D706AAC-7A6A-4C68-B0A2-771315327BB1}">
      <formula1>$AO$32:$AO$35</formula1>
    </dataValidation>
  </dataValidations>
  <pageMargins left="0.59055118110236227" right="0.59055118110236227" top="0.59055118110236227" bottom="0.59055118110236227" header="0" footer="0"/>
  <pageSetup paperSize="9" scale="9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DD2DDD-25A3-40BF-823D-88322507917F}">
  <sheetPr codeName="Sheet6">
    <tabColor rgb="FFFFFF00"/>
    <pageSetUpPr fitToPage="1"/>
  </sheetPr>
  <dimension ref="A1:AS116"/>
  <sheetViews>
    <sheetView showGridLines="0" workbookViewId="0">
      <selection sqref="A1:AD1"/>
    </sheetView>
  </sheetViews>
  <sheetFormatPr defaultRowHeight="18.75" x14ac:dyDescent="0.4"/>
  <cols>
    <col min="1" max="1" width="3.625" customWidth="1"/>
    <col min="2" max="2" width="4.75" customWidth="1"/>
    <col min="3" max="33" width="2.625" customWidth="1"/>
    <col min="34" max="34" width="40.625" style="68" customWidth="1"/>
    <col min="35" max="45" width="7.375" style="68" bestFit="1" customWidth="1"/>
  </cols>
  <sheetData>
    <row r="1" spans="1:45" x14ac:dyDescent="0.4">
      <c r="A1" s="443" t="s">
        <v>209</v>
      </c>
      <c r="B1" s="443"/>
      <c r="C1" s="443"/>
      <c r="D1" s="443"/>
      <c r="E1" s="443"/>
      <c r="F1" s="443"/>
      <c r="G1" s="443"/>
      <c r="H1" s="443"/>
      <c r="I1" s="443"/>
      <c r="J1" s="443"/>
      <c r="K1" s="443"/>
      <c r="L1" s="443"/>
      <c r="M1" s="443"/>
      <c r="N1" s="443"/>
      <c r="O1" s="443"/>
      <c r="P1" s="443"/>
      <c r="Q1" s="443"/>
      <c r="R1" s="443"/>
      <c r="S1" s="443"/>
      <c r="T1" s="443"/>
      <c r="U1" s="443"/>
      <c r="V1" s="443"/>
      <c r="W1" s="443"/>
      <c r="X1" s="443"/>
      <c r="Y1" s="443"/>
      <c r="Z1" s="443"/>
      <c r="AA1" s="443"/>
      <c r="AB1" s="443"/>
      <c r="AC1" s="443"/>
      <c r="AD1" s="443"/>
      <c r="AE1" s="42"/>
      <c r="AF1" s="42"/>
      <c r="AG1" s="42"/>
    </row>
    <row r="2" spans="1:45" ht="21" x14ac:dyDescent="0.4">
      <c r="A2" s="451" t="s">
        <v>666</v>
      </c>
      <c r="B2" s="451"/>
      <c r="C2" s="451"/>
      <c r="D2" s="451"/>
      <c r="E2" s="451"/>
      <c r="F2" s="451"/>
      <c r="G2" s="451"/>
      <c r="H2" s="451"/>
      <c r="I2" s="451"/>
      <c r="J2" s="451"/>
      <c r="K2" s="451"/>
      <c r="L2" s="451"/>
      <c r="M2" s="451"/>
      <c r="N2" s="451"/>
      <c r="O2" s="451"/>
      <c r="P2" s="451"/>
      <c r="Q2" s="451"/>
      <c r="R2" s="451"/>
      <c r="S2" s="451"/>
      <c r="T2" s="451"/>
      <c r="U2" s="451"/>
      <c r="V2" s="451"/>
      <c r="W2" s="451"/>
      <c r="X2" s="451"/>
      <c r="Y2" s="451"/>
      <c r="Z2" s="451"/>
      <c r="AA2" s="451"/>
      <c r="AB2" s="451"/>
      <c r="AC2" s="451"/>
      <c r="AD2" s="451"/>
      <c r="AE2" s="55"/>
      <c r="AF2" s="55"/>
      <c r="AG2" s="55"/>
      <c r="AH2" s="136" t="s">
        <v>427</v>
      </c>
      <c r="AI2" s="135"/>
      <c r="AJ2" s="135"/>
      <c r="AK2" s="135"/>
    </row>
    <row r="3" spans="1:45" ht="7.5" customHeight="1" thickBot="1" x14ac:dyDescent="0.45">
      <c r="AH3" s="136"/>
      <c r="AI3" s="135"/>
      <c r="AJ3" s="135"/>
      <c r="AK3" s="135"/>
    </row>
    <row r="4" spans="1:45" ht="22.5" thickTop="1" thickBot="1" x14ac:dyDescent="0.45">
      <c r="A4" s="116" t="s">
        <v>276</v>
      </c>
      <c r="B4" s="117"/>
      <c r="C4" s="117"/>
      <c r="D4" s="117"/>
      <c r="E4" s="118"/>
      <c r="F4" s="77" t="s">
        <v>277</v>
      </c>
      <c r="G4" s="53"/>
      <c r="H4" s="53"/>
      <c r="I4" s="53"/>
      <c r="J4" s="53"/>
      <c r="K4" s="53"/>
      <c r="L4" s="53"/>
      <c r="M4" s="53"/>
      <c r="N4" s="53"/>
      <c r="O4" s="604" t="s">
        <v>275</v>
      </c>
      <c r="P4" s="605"/>
      <c r="Q4" s="605"/>
      <c r="R4" s="606"/>
      <c r="S4" s="607" t="str">
        <f>IF(申込書!G7="","",申込書!G7)</f>
        <v/>
      </c>
      <c r="T4" s="608"/>
      <c r="U4" s="608"/>
      <c r="V4" s="608"/>
      <c r="W4" s="608"/>
      <c r="X4" s="608"/>
      <c r="Y4" s="608"/>
      <c r="Z4" s="608"/>
      <c r="AA4" s="608"/>
      <c r="AB4" s="608"/>
      <c r="AC4" s="608"/>
      <c r="AD4" s="609"/>
      <c r="AE4" s="55"/>
      <c r="AF4" s="55"/>
      <c r="AG4" s="55"/>
      <c r="AH4" s="136" t="s">
        <v>428</v>
      </c>
      <c r="AI4" s="135"/>
      <c r="AJ4" s="135"/>
      <c r="AK4" s="135"/>
    </row>
    <row r="5" spans="1:45" ht="7.5" customHeight="1" thickTop="1" x14ac:dyDescent="0.4">
      <c r="AH5" s="134"/>
    </row>
    <row r="6" spans="1:45" s="42" customFormat="1" ht="19.5" thickBot="1" x14ac:dyDescent="0.45">
      <c r="A6" s="599" t="s">
        <v>234</v>
      </c>
      <c r="B6" s="599"/>
      <c r="C6" s="599"/>
      <c r="D6" s="599"/>
      <c r="E6" s="599"/>
      <c r="F6" s="42" t="s">
        <v>226</v>
      </c>
      <c r="V6" s="42" t="s">
        <v>274</v>
      </c>
      <c r="AH6" s="271" t="s">
        <v>715</v>
      </c>
      <c r="AI6" s="67"/>
      <c r="AJ6" s="67"/>
      <c r="AK6" s="67"/>
      <c r="AL6" s="67"/>
      <c r="AM6" s="67"/>
      <c r="AN6" s="67"/>
      <c r="AO6" s="67"/>
      <c r="AP6" s="67"/>
      <c r="AQ6" s="67"/>
      <c r="AR6" s="67"/>
      <c r="AS6" s="67"/>
    </row>
    <row r="7" spans="1:45" s="54" customFormat="1" ht="18.75" customHeight="1" thickBot="1" x14ac:dyDescent="0.45">
      <c r="A7" s="71" t="s">
        <v>218</v>
      </c>
      <c r="B7" s="72" t="s">
        <v>137</v>
      </c>
      <c r="C7" s="603" t="s">
        <v>217</v>
      </c>
      <c r="D7" s="603"/>
      <c r="E7" s="603"/>
      <c r="F7" s="601" t="s">
        <v>212</v>
      </c>
      <c r="G7" s="601"/>
      <c r="H7" s="601"/>
      <c r="I7" s="601"/>
      <c r="J7" s="601"/>
      <c r="K7" s="601" t="s">
        <v>213</v>
      </c>
      <c r="L7" s="601"/>
      <c r="M7" s="601"/>
      <c r="N7" s="601"/>
      <c r="O7" s="601"/>
      <c r="P7" s="601" t="s">
        <v>214</v>
      </c>
      <c r="Q7" s="601"/>
      <c r="R7" s="601"/>
      <c r="S7" s="601"/>
      <c r="T7" s="601"/>
      <c r="U7" s="601" t="s">
        <v>215</v>
      </c>
      <c r="V7" s="601"/>
      <c r="W7" s="601"/>
      <c r="X7" s="601"/>
      <c r="Y7" s="601"/>
      <c r="Z7" s="601" t="s">
        <v>216</v>
      </c>
      <c r="AA7" s="601"/>
      <c r="AB7" s="601"/>
      <c r="AC7" s="601"/>
      <c r="AD7" s="602"/>
      <c r="AI7" s="69"/>
      <c r="AJ7" s="69"/>
      <c r="AK7" s="69"/>
      <c r="AL7" s="69"/>
      <c r="AM7" s="69"/>
      <c r="AN7" s="69"/>
      <c r="AO7" s="69"/>
      <c r="AP7" s="69"/>
      <c r="AQ7" s="69"/>
      <c r="AR7" s="69"/>
      <c r="AS7" s="69"/>
    </row>
    <row r="8" spans="1:45" s="42" customFormat="1" ht="15" customHeight="1" x14ac:dyDescent="0.4">
      <c r="A8" s="620" t="s">
        <v>219</v>
      </c>
      <c r="B8" s="625" t="s">
        <v>228</v>
      </c>
      <c r="C8" s="610">
        <v>0.36805555555555558</v>
      </c>
      <c r="D8" s="611"/>
      <c r="E8" s="611"/>
      <c r="F8" s="600"/>
      <c r="G8" s="600"/>
      <c r="H8" s="600"/>
      <c r="I8" s="600"/>
      <c r="J8" s="600"/>
      <c r="K8" s="600"/>
      <c r="L8" s="600"/>
      <c r="M8" s="600"/>
      <c r="N8" s="600"/>
      <c r="O8" s="600"/>
      <c r="P8" s="600"/>
      <c r="Q8" s="600"/>
      <c r="R8" s="600"/>
      <c r="S8" s="600"/>
      <c r="T8" s="600"/>
      <c r="U8" s="600" t="str">
        <f>IF(F8="","",F8)</f>
        <v/>
      </c>
      <c r="V8" s="600"/>
      <c r="W8" s="600"/>
      <c r="X8" s="600"/>
      <c r="Y8" s="600"/>
      <c r="Z8" s="600" t="str">
        <f>IF(K8="","",K8)</f>
        <v/>
      </c>
      <c r="AA8" s="600"/>
      <c r="AB8" s="600"/>
      <c r="AC8" s="600"/>
      <c r="AD8" s="627"/>
      <c r="AH8" s="67"/>
      <c r="AI8" s="67"/>
      <c r="AJ8" s="67"/>
      <c r="AK8" s="67"/>
      <c r="AL8" s="67"/>
      <c r="AM8" s="67"/>
      <c r="AN8" s="67"/>
      <c r="AO8" s="67"/>
      <c r="AP8" s="67"/>
      <c r="AQ8" s="67"/>
      <c r="AR8" s="67"/>
      <c r="AS8" s="67"/>
    </row>
    <row r="9" spans="1:45" s="42" customFormat="1" ht="15" customHeight="1" x14ac:dyDescent="0.4">
      <c r="A9" s="621"/>
      <c r="B9" s="618"/>
      <c r="C9" s="612" t="s">
        <v>222</v>
      </c>
      <c r="D9" s="612"/>
      <c r="E9" s="612"/>
      <c r="F9" s="565" t="str">
        <f>IFERROR(VLOOKUP("111",申込書!$AS$25:$AT$28,2,FALSE),IFERROR(VLOOKUP("311",申込書!$AS$25:$AT$28,2,FALSE),""))</f>
        <v/>
      </c>
      <c r="G9" s="566"/>
      <c r="H9" s="566"/>
      <c r="I9" s="566"/>
      <c r="J9" s="567"/>
      <c r="K9" s="565" t="str">
        <f>IFERROR(VLOOKUP("121",申込書!$AS$25:$AT$28,2,FALSE),IFERROR(VLOOKUP("321",申込書!$AS$25:$AT$28,2,FALSE),""))</f>
        <v/>
      </c>
      <c r="L9" s="566"/>
      <c r="M9" s="566"/>
      <c r="N9" s="566"/>
      <c r="O9" s="567"/>
      <c r="P9" s="565" t="str">
        <f>IFERROR(VLOOKUP("331",申込書!$AS$25:$AT$28,2,FALSE),IFERROR(VLOOKUP("331",申込書!$AS$25:$AT$28,2,FALSE),""))</f>
        <v/>
      </c>
      <c r="Q9" s="566"/>
      <c r="R9" s="566"/>
      <c r="S9" s="566"/>
      <c r="T9" s="567"/>
      <c r="U9" s="565" t="str">
        <f t="shared" ref="U9" si="0">IF(F9="","",F9)</f>
        <v/>
      </c>
      <c r="V9" s="566"/>
      <c r="W9" s="566"/>
      <c r="X9" s="566"/>
      <c r="Y9" s="567"/>
      <c r="Z9" s="565" t="str">
        <f t="shared" ref="Z9" si="1">IF(K9="","",K9)</f>
        <v/>
      </c>
      <c r="AA9" s="566"/>
      <c r="AB9" s="566"/>
      <c r="AC9" s="566"/>
      <c r="AD9" s="571"/>
      <c r="AH9" s="67"/>
      <c r="AI9" s="67"/>
      <c r="AJ9" s="67"/>
      <c r="AK9" s="67"/>
      <c r="AL9" s="67"/>
      <c r="AM9" s="67"/>
      <c r="AN9" s="67"/>
      <c r="AO9" s="67"/>
      <c r="AP9" s="67"/>
      <c r="AQ9" s="67"/>
      <c r="AR9" s="67"/>
      <c r="AS9" s="67"/>
    </row>
    <row r="10" spans="1:45" s="42" customFormat="1" ht="15" customHeight="1" x14ac:dyDescent="0.4">
      <c r="A10" s="621"/>
      <c r="B10" s="618"/>
      <c r="C10" s="613">
        <v>0.43055555555555558</v>
      </c>
      <c r="D10" s="614"/>
      <c r="E10" s="614"/>
      <c r="F10" s="568"/>
      <c r="G10" s="569"/>
      <c r="H10" s="569"/>
      <c r="I10" s="569"/>
      <c r="J10" s="570"/>
      <c r="K10" s="568"/>
      <c r="L10" s="569"/>
      <c r="M10" s="569"/>
      <c r="N10" s="569"/>
      <c r="O10" s="570"/>
      <c r="P10" s="568"/>
      <c r="Q10" s="569"/>
      <c r="R10" s="569"/>
      <c r="S10" s="569"/>
      <c r="T10" s="570"/>
      <c r="U10" s="568"/>
      <c r="V10" s="569"/>
      <c r="W10" s="569"/>
      <c r="X10" s="569"/>
      <c r="Y10" s="570"/>
      <c r="Z10" s="568"/>
      <c r="AA10" s="569"/>
      <c r="AB10" s="569"/>
      <c r="AC10" s="569"/>
      <c r="AD10" s="572"/>
      <c r="AH10" s="67"/>
      <c r="AI10" s="67"/>
      <c r="AJ10" s="67"/>
      <c r="AK10" s="67"/>
      <c r="AL10" s="67"/>
      <c r="AM10" s="67"/>
      <c r="AN10" s="67"/>
      <c r="AO10" s="67"/>
      <c r="AP10" s="67"/>
      <c r="AQ10" s="67"/>
      <c r="AR10" s="67"/>
      <c r="AS10" s="67"/>
    </row>
    <row r="11" spans="1:45" s="42" customFormat="1" ht="15" customHeight="1" x14ac:dyDescent="0.4">
      <c r="A11" s="621"/>
      <c r="B11" s="618" t="s">
        <v>229</v>
      </c>
      <c r="C11" s="615">
        <v>0.44791666666666669</v>
      </c>
      <c r="D11" s="616"/>
      <c r="E11" s="616"/>
      <c r="F11" s="573"/>
      <c r="G11" s="573"/>
      <c r="H11" s="573"/>
      <c r="I11" s="573"/>
      <c r="J11" s="573"/>
      <c r="K11" s="573"/>
      <c r="L11" s="573"/>
      <c r="M11" s="573"/>
      <c r="N11" s="573"/>
      <c r="O11" s="573"/>
      <c r="P11" s="573"/>
      <c r="Q11" s="573"/>
      <c r="R11" s="573"/>
      <c r="S11" s="573"/>
      <c r="T11" s="573"/>
      <c r="U11" s="573" t="str">
        <f>IF(F11="","",F11)</f>
        <v/>
      </c>
      <c r="V11" s="573"/>
      <c r="W11" s="573"/>
      <c r="X11" s="573"/>
      <c r="Y11" s="573"/>
      <c r="Z11" s="573" t="str">
        <f>IF(K11="","",K11)</f>
        <v/>
      </c>
      <c r="AA11" s="573"/>
      <c r="AB11" s="573"/>
      <c r="AC11" s="573"/>
      <c r="AD11" s="574"/>
      <c r="AH11" s="67"/>
      <c r="AI11" s="67"/>
      <c r="AJ11" s="67"/>
      <c r="AK11" s="67"/>
      <c r="AL11" s="67"/>
      <c r="AM11" s="67"/>
      <c r="AN11" s="67"/>
      <c r="AO11" s="67"/>
      <c r="AP11" s="67"/>
      <c r="AQ11" s="67"/>
      <c r="AR11" s="67"/>
      <c r="AS11" s="67"/>
    </row>
    <row r="12" spans="1:45" s="42" customFormat="1" ht="15" customHeight="1" x14ac:dyDescent="0.4">
      <c r="A12" s="621"/>
      <c r="B12" s="618"/>
      <c r="C12" s="612" t="s">
        <v>222</v>
      </c>
      <c r="D12" s="612"/>
      <c r="E12" s="612"/>
      <c r="F12" s="565" t="str">
        <f>IFERROR(VLOOKUP("112",申込書!$AS$25:$AT$28,2,FALSE),IFERROR(VLOOKUP("312",申込書!$AS$25:$AT$28,2,FALSE),""))</f>
        <v/>
      </c>
      <c r="G12" s="566"/>
      <c r="H12" s="566"/>
      <c r="I12" s="566"/>
      <c r="J12" s="567"/>
      <c r="K12" s="565" t="str">
        <f>IFERROR(VLOOKUP("122",申込書!$AS$25:$AT$28,2,FALSE),IFERROR(VLOOKUP("322",申込書!$AS$25:$AT$28,2,FALSE),""))</f>
        <v/>
      </c>
      <c r="L12" s="566"/>
      <c r="M12" s="566"/>
      <c r="N12" s="566"/>
      <c r="O12" s="567"/>
      <c r="P12" s="565" t="str">
        <f>IFERROR(VLOOKUP("332",申込書!$AS$25:$AT$28,2,FALSE),IFERROR(VLOOKUP("332",申込書!$AS$25:$AT$28,2,FALSE),""))</f>
        <v/>
      </c>
      <c r="Q12" s="566"/>
      <c r="R12" s="566"/>
      <c r="S12" s="566"/>
      <c r="T12" s="567"/>
      <c r="U12" s="565" t="str">
        <f t="shared" ref="U12" si="2">IF(F12="","",F12)</f>
        <v/>
      </c>
      <c r="V12" s="566"/>
      <c r="W12" s="566"/>
      <c r="X12" s="566"/>
      <c r="Y12" s="567"/>
      <c r="Z12" s="565" t="str">
        <f t="shared" ref="Z12" si="3">IF(K12="","",K12)</f>
        <v/>
      </c>
      <c r="AA12" s="566"/>
      <c r="AB12" s="566"/>
      <c r="AC12" s="566"/>
      <c r="AD12" s="571"/>
      <c r="AH12" s="67"/>
      <c r="AI12" s="67"/>
      <c r="AJ12" s="67"/>
      <c r="AK12" s="67"/>
      <c r="AL12" s="67"/>
      <c r="AM12" s="67"/>
      <c r="AN12" s="67"/>
      <c r="AO12" s="67"/>
      <c r="AP12" s="67"/>
      <c r="AQ12" s="67"/>
      <c r="AR12" s="67"/>
      <c r="AS12" s="67"/>
    </row>
    <row r="13" spans="1:45" s="42" customFormat="1" ht="15" customHeight="1" x14ac:dyDescent="0.4">
      <c r="A13" s="621"/>
      <c r="B13" s="618"/>
      <c r="C13" s="613">
        <v>0.51041666666666663</v>
      </c>
      <c r="D13" s="614"/>
      <c r="E13" s="614"/>
      <c r="F13" s="568"/>
      <c r="G13" s="569"/>
      <c r="H13" s="569"/>
      <c r="I13" s="569"/>
      <c r="J13" s="570"/>
      <c r="K13" s="568"/>
      <c r="L13" s="569"/>
      <c r="M13" s="569"/>
      <c r="N13" s="569"/>
      <c r="O13" s="570"/>
      <c r="P13" s="568"/>
      <c r="Q13" s="569"/>
      <c r="R13" s="569"/>
      <c r="S13" s="569"/>
      <c r="T13" s="570"/>
      <c r="U13" s="568"/>
      <c r="V13" s="569"/>
      <c r="W13" s="569"/>
      <c r="X13" s="569"/>
      <c r="Y13" s="570"/>
      <c r="Z13" s="568"/>
      <c r="AA13" s="569"/>
      <c r="AB13" s="569"/>
      <c r="AC13" s="569"/>
      <c r="AD13" s="572"/>
      <c r="AH13" s="67"/>
      <c r="AI13" s="67"/>
      <c r="AJ13" s="67"/>
      <c r="AK13" s="67"/>
      <c r="AL13" s="67"/>
      <c r="AM13" s="67"/>
      <c r="AN13" s="67"/>
      <c r="AO13" s="67"/>
      <c r="AP13" s="67"/>
      <c r="AQ13" s="67"/>
      <c r="AR13" s="67"/>
      <c r="AS13" s="67"/>
    </row>
    <row r="14" spans="1:45" s="42" customFormat="1" ht="15" customHeight="1" x14ac:dyDescent="0.4">
      <c r="A14" s="70" t="s">
        <v>223</v>
      </c>
      <c r="B14" s="56"/>
      <c r="C14" s="56"/>
      <c r="D14" s="56"/>
      <c r="E14" s="56"/>
      <c r="F14" s="73"/>
      <c r="G14" s="617"/>
      <c r="H14" s="617"/>
      <c r="I14" s="617"/>
      <c r="J14" s="73"/>
      <c r="K14" s="73"/>
      <c r="L14" s="617"/>
      <c r="M14" s="617"/>
      <c r="N14" s="617"/>
      <c r="O14" s="73"/>
      <c r="P14" s="73"/>
      <c r="Q14" s="617"/>
      <c r="R14" s="617"/>
      <c r="S14" s="617"/>
      <c r="T14" s="73"/>
      <c r="U14" s="73"/>
      <c r="V14" s="73"/>
      <c r="W14" s="73"/>
      <c r="X14" s="73"/>
      <c r="Y14" s="73"/>
      <c r="Z14" s="73"/>
      <c r="AA14" s="617"/>
      <c r="AB14" s="617"/>
      <c r="AC14" s="617"/>
      <c r="AD14" s="74"/>
      <c r="AH14" s="67"/>
      <c r="AI14" s="67"/>
      <c r="AJ14" s="67"/>
      <c r="AK14" s="67"/>
      <c r="AL14" s="67"/>
      <c r="AM14" s="67"/>
      <c r="AN14" s="67"/>
      <c r="AO14" s="67"/>
      <c r="AP14" s="67"/>
      <c r="AQ14" s="67"/>
      <c r="AR14" s="67"/>
      <c r="AS14" s="67"/>
    </row>
    <row r="15" spans="1:45" s="42" customFormat="1" ht="15" customHeight="1" x14ac:dyDescent="0.4">
      <c r="A15" s="621" t="s">
        <v>221</v>
      </c>
      <c r="B15" s="618" t="s">
        <v>230</v>
      </c>
      <c r="C15" s="615">
        <v>0.54166666666666663</v>
      </c>
      <c r="D15" s="616"/>
      <c r="E15" s="616"/>
      <c r="F15" s="573"/>
      <c r="G15" s="573"/>
      <c r="H15" s="573"/>
      <c r="I15" s="573"/>
      <c r="J15" s="573"/>
      <c r="K15" s="573"/>
      <c r="L15" s="573"/>
      <c r="M15" s="573"/>
      <c r="N15" s="573"/>
      <c r="O15" s="573"/>
      <c r="P15" s="575"/>
      <c r="Q15" s="576"/>
      <c r="R15" s="576"/>
      <c r="S15" s="576"/>
      <c r="T15" s="577"/>
      <c r="U15" s="573" t="str">
        <f>IF(F15="","",F15)</f>
        <v/>
      </c>
      <c r="V15" s="573"/>
      <c r="W15" s="573"/>
      <c r="X15" s="573"/>
      <c r="Y15" s="573"/>
      <c r="Z15" s="573" t="str">
        <f>IF(K15="","",K15)</f>
        <v/>
      </c>
      <c r="AA15" s="573"/>
      <c r="AB15" s="573"/>
      <c r="AC15" s="573"/>
      <c r="AD15" s="574"/>
      <c r="AH15" s="67"/>
      <c r="AI15" s="67"/>
      <c r="AJ15" s="67"/>
      <c r="AK15" s="67"/>
      <c r="AL15" s="67"/>
      <c r="AM15" s="67"/>
      <c r="AN15" s="67"/>
      <c r="AO15" s="67"/>
      <c r="AP15" s="67"/>
      <c r="AQ15" s="67"/>
      <c r="AR15" s="67"/>
      <c r="AS15" s="67"/>
    </row>
    <row r="16" spans="1:45" s="42" customFormat="1" ht="15" customHeight="1" x14ac:dyDescent="0.4">
      <c r="A16" s="621"/>
      <c r="B16" s="618"/>
      <c r="C16" s="612" t="s">
        <v>222</v>
      </c>
      <c r="D16" s="612"/>
      <c r="E16" s="612"/>
      <c r="F16" s="565" t="str">
        <f>IFERROR(VLOOKUP("113",申込書!$AS$25:$AT$28,2,FALSE),IFERROR(VLOOKUP("313",申込書!$AS$25:$AT$28,2,FALSE),""))</f>
        <v/>
      </c>
      <c r="G16" s="566"/>
      <c r="H16" s="566"/>
      <c r="I16" s="566"/>
      <c r="J16" s="567"/>
      <c r="K16" s="565" t="str">
        <f>IFERROR(VLOOKUP("123",申込書!$AS$25:$AT$28,2,FALSE),IFERROR(VLOOKUP("323",申込書!$AS$25:$AT$28,2,FALSE),""))</f>
        <v/>
      </c>
      <c r="L16" s="566"/>
      <c r="M16" s="566"/>
      <c r="N16" s="566"/>
      <c r="O16" s="567"/>
      <c r="P16" s="578"/>
      <c r="Q16" s="579"/>
      <c r="R16" s="579"/>
      <c r="S16" s="579"/>
      <c r="T16" s="580"/>
      <c r="U16" s="565" t="str">
        <f t="shared" ref="U16" si="4">IF(F16="","",F16)</f>
        <v/>
      </c>
      <c r="V16" s="566"/>
      <c r="W16" s="566"/>
      <c r="X16" s="566"/>
      <c r="Y16" s="567"/>
      <c r="Z16" s="565" t="str">
        <f t="shared" ref="Z16" si="5">IF(K16="","",K16)</f>
        <v/>
      </c>
      <c r="AA16" s="566"/>
      <c r="AB16" s="566"/>
      <c r="AC16" s="566"/>
      <c r="AD16" s="571"/>
      <c r="AH16" s="66"/>
      <c r="AI16" s="66"/>
      <c r="AJ16" s="66"/>
      <c r="AK16" s="66"/>
      <c r="AL16" s="66"/>
      <c r="AM16" s="66"/>
      <c r="AN16" s="66"/>
      <c r="AO16" s="66"/>
      <c r="AP16" s="66"/>
      <c r="AQ16" s="66"/>
      <c r="AR16" s="66"/>
      <c r="AS16" s="66"/>
    </row>
    <row r="17" spans="1:45" s="42" customFormat="1" ht="15" customHeight="1" x14ac:dyDescent="0.4">
      <c r="A17" s="621"/>
      <c r="B17" s="618"/>
      <c r="C17" s="613">
        <v>0.60416666666666663</v>
      </c>
      <c r="D17" s="614"/>
      <c r="E17" s="614"/>
      <c r="F17" s="568"/>
      <c r="G17" s="569"/>
      <c r="H17" s="569"/>
      <c r="I17" s="569"/>
      <c r="J17" s="570"/>
      <c r="K17" s="568"/>
      <c r="L17" s="569"/>
      <c r="M17" s="569"/>
      <c r="N17" s="569"/>
      <c r="O17" s="570"/>
      <c r="P17" s="581"/>
      <c r="Q17" s="582"/>
      <c r="R17" s="582"/>
      <c r="S17" s="582"/>
      <c r="T17" s="583"/>
      <c r="U17" s="568"/>
      <c r="V17" s="569"/>
      <c r="W17" s="569"/>
      <c r="X17" s="569"/>
      <c r="Y17" s="570"/>
      <c r="Z17" s="568"/>
      <c r="AA17" s="569"/>
      <c r="AB17" s="569"/>
      <c r="AC17" s="569"/>
      <c r="AD17" s="572"/>
      <c r="AH17" s="66"/>
      <c r="AI17" s="66"/>
      <c r="AJ17" s="66"/>
      <c r="AK17" s="66"/>
      <c r="AL17" s="66"/>
      <c r="AM17" s="66"/>
      <c r="AN17" s="66"/>
      <c r="AO17" s="66"/>
      <c r="AP17" s="66"/>
      <c r="AQ17" s="66"/>
      <c r="AR17" s="66"/>
      <c r="AS17" s="66"/>
    </row>
    <row r="18" spans="1:45" s="42" customFormat="1" ht="15" customHeight="1" x14ac:dyDescent="0.4">
      <c r="A18" s="621"/>
      <c r="B18" s="618" t="s">
        <v>231</v>
      </c>
      <c r="C18" s="615">
        <v>0.62152777777777779</v>
      </c>
      <c r="D18" s="616"/>
      <c r="E18" s="616"/>
      <c r="F18" s="573"/>
      <c r="G18" s="573"/>
      <c r="H18" s="573"/>
      <c r="I18" s="573"/>
      <c r="J18" s="573"/>
      <c r="K18" s="575"/>
      <c r="L18" s="576"/>
      <c r="M18" s="576"/>
      <c r="N18" s="576"/>
      <c r="O18" s="577"/>
      <c r="P18" s="575"/>
      <c r="Q18" s="576"/>
      <c r="R18" s="576"/>
      <c r="S18" s="576"/>
      <c r="T18" s="577"/>
      <c r="U18" s="573" t="str">
        <f>IF(F18="","",F18)</f>
        <v/>
      </c>
      <c r="V18" s="573"/>
      <c r="W18" s="573"/>
      <c r="X18" s="573"/>
      <c r="Y18" s="573"/>
      <c r="Z18" s="573"/>
      <c r="AA18" s="573"/>
      <c r="AB18" s="573"/>
      <c r="AC18" s="573"/>
      <c r="AD18" s="574"/>
      <c r="AH18" s="66"/>
      <c r="AI18" s="66"/>
      <c r="AJ18" s="66"/>
      <c r="AK18" s="66"/>
      <c r="AL18" s="66"/>
      <c r="AM18" s="66"/>
      <c r="AN18" s="66"/>
      <c r="AO18" s="66"/>
      <c r="AP18" s="66"/>
      <c r="AQ18" s="66"/>
      <c r="AR18" s="66"/>
      <c r="AS18" s="66"/>
    </row>
    <row r="19" spans="1:45" s="42" customFormat="1" ht="15" customHeight="1" x14ac:dyDescent="0.4">
      <c r="A19" s="621"/>
      <c r="B19" s="618"/>
      <c r="C19" s="612" t="s">
        <v>222</v>
      </c>
      <c r="D19" s="612"/>
      <c r="E19" s="612"/>
      <c r="F19" s="565" t="str">
        <f>IFERROR(VLOOKUP("114",申込書!$AS$25:$AT$28,2,FALSE),IFERROR(VLOOKUP("314",申込書!$AS$25:$AT$28,2,FALSE),""))</f>
        <v/>
      </c>
      <c r="G19" s="566"/>
      <c r="H19" s="566"/>
      <c r="I19" s="566"/>
      <c r="J19" s="567"/>
      <c r="K19" s="578"/>
      <c r="L19" s="579"/>
      <c r="M19" s="579"/>
      <c r="N19" s="579"/>
      <c r="O19" s="580"/>
      <c r="P19" s="578"/>
      <c r="Q19" s="579"/>
      <c r="R19" s="579"/>
      <c r="S19" s="579"/>
      <c r="T19" s="580"/>
      <c r="U19" s="565" t="str">
        <f>IF(F19="","",F19)</f>
        <v/>
      </c>
      <c r="V19" s="566"/>
      <c r="W19" s="566"/>
      <c r="X19" s="566"/>
      <c r="Y19" s="567"/>
      <c r="Z19" s="565" t="str">
        <f>IFERROR(VLOOKUP("344",申込書!$AS$25:$AT$28,2,FALSE),IFERROR(VLOOKUP("344",申込書!$AS$25:$AT$28,2,FALSE),""))</f>
        <v/>
      </c>
      <c r="AA19" s="566"/>
      <c r="AB19" s="566"/>
      <c r="AC19" s="566"/>
      <c r="AD19" s="571"/>
      <c r="AH19" s="66"/>
      <c r="AI19" s="66"/>
      <c r="AJ19" s="66"/>
      <c r="AK19" s="66"/>
      <c r="AL19" s="66"/>
      <c r="AM19" s="66"/>
      <c r="AN19" s="66"/>
      <c r="AO19" s="66"/>
      <c r="AP19" s="66"/>
      <c r="AQ19" s="66"/>
      <c r="AR19" s="66"/>
      <c r="AS19" s="66"/>
    </row>
    <row r="20" spans="1:45" s="42" customFormat="1" ht="15" customHeight="1" x14ac:dyDescent="0.4">
      <c r="A20" s="621"/>
      <c r="B20" s="618"/>
      <c r="C20" s="613">
        <v>0.68402777777777779</v>
      </c>
      <c r="D20" s="614"/>
      <c r="E20" s="614"/>
      <c r="F20" s="568"/>
      <c r="G20" s="569"/>
      <c r="H20" s="569"/>
      <c r="I20" s="569"/>
      <c r="J20" s="570"/>
      <c r="K20" s="581"/>
      <c r="L20" s="582"/>
      <c r="M20" s="582"/>
      <c r="N20" s="582"/>
      <c r="O20" s="583"/>
      <c r="P20" s="581"/>
      <c r="Q20" s="582"/>
      <c r="R20" s="582"/>
      <c r="S20" s="582"/>
      <c r="T20" s="583"/>
      <c r="U20" s="568"/>
      <c r="V20" s="569"/>
      <c r="W20" s="569"/>
      <c r="X20" s="569"/>
      <c r="Y20" s="570"/>
      <c r="Z20" s="568"/>
      <c r="AA20" s="569"/>
      <c r="AB20" s="569"/>
      <c r="AC20" s="569"/>
      <c r="AD20" s="572"/>
      <c r="AH20" s="66"/>
      <c r="AI20" s="66"/>
      <c r="AJ20" s="66"/>
      <c r="AK20" s="66"/>
      <c r="AL20" s="66"/>
      <c r="AM20" s="66"/>
      <c r="AN20" s="66"/>
      <c r="AO20" s="66"/>
      <c r="AP20" s="66"/>
      <c r="AQ20" s="66"/>
      <c r="AR20" s="66"/>
      <c r="AS20" s="66"/>
    </row>
    <row r="21" spans="1:45" s="42" customFormat="1" ht="15" customHeight="1" x14ac:dyDescent="0.4">
      <c r="A21" s="70" t="s">
        <v>224</v>
      </c>
      <c r="B21" s="56"/>
      <c r="C21" s="56"/>
      <c r="D21" s="56"/>
      <c r="E21" s="56"/>
      <c r="F21" s="73"/>
      <c r="G21" s="73"/>
      <c r="H21" s="73"/>
      <c r="I21" s="73"/>
      <c r="J21" s="73"/>
      <c r="K21" s="73"/>
      <c r="L21" s="73"/>
      <c r="M21" s="73"/>
      <c r="N21" s="73"/>
      <c r="O21" s="73"/>
      <c r="P21" s="73"/>
      <c r="Q21" s="73"/>
      <c r="R21" s="73"/>
      <c r="S21" s="73"/>
      <c r="T21" s="73"/>
      <c r="U21" s="73"/>
      <c r="V21" s="73"/>
      <c r="W21" s="73"/>
      <c r="X21" s="73"/>
      <c r="Y21" s="73"/>
      <c r="Z21" s="73"/>
      <c r="AA21" s="73"/>
      <c r="AB21" s="73"/>
      <c r="AC21" s="73"/>
      <c r="AD21" s="74"/>
      <c r="AH21" s="67"/>
      <c r="AI21" s="67"/>
      <c r="AJ21" s="67"/>
      <c r="AK21" s="67"/>
      <c r="AL21" s="67"/>
      <c r="AM21" s="67"/>
      <c r="AN21" s="67"/>
      <c r="AO21" s="67"/>
      <c r="AP21" s="67"/>
      <c r="AQ21" s="67"/>
      <c r="AR21" s="67"/>
      <c r="AS21" s="67"/>
    </row>
    <row r="22" spans="1:45" s="42" customFormat="1" ht="15" customHeight="1" x14ac:dyDescent="0.4">
      <c r="A22" s="621" t="s">
        <v>220</v>
      </c>
      <c r="B22" s="618" t="s">
        <v>232</v>
      </c>
      <c r="C22" s="615">
        <v>0.73611111111111116</v>
      </c>
      <c r="D22" s="616"/>
      <c r="E22" s="616"/>
      <c r="F22" s="573"/>
      <c r="G22" s="573"/>
      <c r="H22" s="573"/>
      <c r="I22" s="573"/>
      <c r="J22" s="573"/>
      <c r="K22" s="573"/>
      <c r="L22" s="573"/>
      <c r="M22" s="573"/>
      <c r="N22" s="573"/>
      <c r="O22" s="573"/>
      <c r="P22" s="575"/>
      <c r="Q22" s="576"/>
      <c r="R22" s="576"/>
      <c r="S22" s="576"/>
      <c r="T22" s="577"/>
      <c r="U22" s="573" t="str">
        <f>IF(F22="","",F22)</f>
        <v/>
      </c>
      <c r="V22" s="573"/>
      <c r="W22" s="573"/>
      <c r="X22" s="573"/>
      <c r="Y22" s="573"/>
      <c r="Z22" s="573" t="str">
        <f>IF(K22="","",K22)</f>
        <v/>
      </c>
      <c r="AA22" s="573"/>
      <c r="AB22" s="573"/>
      <c r="AC22" s="573"/>
      <c r="AD22" s="574"/>
      <c r="AH22" s="67"/>
      <c r="AI22" s="67"/>
      <c r="AJ22" s="67"/>
      <c r="AK22" s="67"/>
      <c r="AL22" s="67"/>
      <c r="AM22" s="67"/>
      <c r="AN22" s="67"/>
      <c r="AO22" s="67"/>
      <c r="AP22" s="67"/>
      <c r="AQ22" s="67"/>
      <c r="AR22" s="67"/>
      <c r="AS22" s="67"/>
    </row>
    <row r="23" spans="1:45" s="42" customFormat="1" ht="15" customHeight="1" x14ac:dyDescent="0.4">
      <c r="A23" s="621"/>
      <c r="B23" s="618"/>
      <c r="C23" s="612" t="s">
        <v>222</v>
      </c>
      <c r="D23" s="612"/>
      <c r="E23" s="612"/>
      <c r="F23" s="565" t="str">
        <f>IFERROR(VLOOKUP("115",申込書!$AS$25:$AT$28,2,FALSE),IFERROR(VLOOKUP("315",申込書!$AS$25:$AT$28,2,FALSE),""))</f>
        <v/>
      </c>
      <c r="G23" s="566"/>
      <c r="H23" s="566"/>
      <c r="I23" s="566"/>
      <c r="J23" s="567"/>
      <c r="K23" s="565" t="str">
        <f>IFERROR(VLOOKUP("125",申込書!$AS$25:$AT$28,2,FALSE),IFERROR(VLOOKUP("325",申込書!$AS$25:$AT$28,2,FALSE),""))</f>
        <v/>
      </c>
      <c r="L23" s="566"/>
      <c r="M23" s="566"/>
      <c r="N23" s="566"/>
      <c r="O23" s="567"/>
      <c r="P23" s="578"/>
      <c r="Q23" s="579"/>
      <c r="R23" s="579"/>
      <c r="S23" s="579"/>
      <c r="T23" s="580"/>
      <c r="U23" s="565" t="str">
        <f t="shared" ref="U23" si="6">IF(F23="","",F23)</f>
        <v/>
      </c>
      <c r="V23" s="566"/>
      <c r="W23" s="566"/>
      <c r="X23" s="566"/>
      <c r="Y23" s="567"/>
      <c r="Z23" s="565" t="str">
        <f t="shared" ref="Z23" si="7">IF(K23="","",K23)</f>
        <v/>
      </c>
      <c r="AA23" s="566"/>
      <c r="AB23" s="566"/>
      <c r="AC23" s="566"/>
      <c r="AD23" s="571"/>
      <c r="AH23" s="67"/>
      <c r="AI23" s="67"/>
      <c r="AJ23" s="67"/>
      <c r="AK23" s="67"/>
      <c r="AL23" s="67"/>
      <c r="AM23" s="67"/>
      <c r="AN23" s="67"/>
      <c r="AO23" s="67"/>
      <c r="AP23" s="67"/>
      <c r="AQ23" s="67"/>
      <c r="AR23" s="67"/>
      <c r="AS23" s="67"/>
    </row>
    <row r="24" spans="1:45" s="42" customFormat="1" ht="15" customHeight="1" x14ac:dyDescent="0.4">
      <c r="A24" s="621"/>
      <c r="B24" s="618"/>
      <c r="C24" s="613">
        <v>0.79861111111111116</v>
      </c>
      <c r="D24" s="614"/>
      <c r="E24" s="614"/>
      <c r="F24" s="568"/>
      <c r="G24" s="569"/>
      <c r="H24" s="569"/>
      <c r="I24" s="569"/>
      <c r="J24" s="570"/>
      <c r="K24" s="568"/>
      <c r="L24" s="569"/>
      <c r="M24" s="569"/>
      <c r="N24" s="569"/>
      <c r="O24" s="570"/>
      <c r="P24" s="581"/>
      <c r="Q24" s="582"/>
      <c r="R24" s="582"/>
      <c r="S24" s="582"/>
      <c r="T24" s="583"/>
      <c r="U24" s="568"/>
      <c r="V24" s="569"/>
      <c r="W24" s="569"/>
      <c r="X24" s="569"/>
      <c r="Y24" s="570"/>
      <c r="Z24" s="568"/>
      <c r="AA24" s="569"/>
      <c r="AB24" s="569"/>
      <c r="AC24" s="569"/>
      <c r="AD24" s="572"/>
      <c r="AH24" s="67"/>
      <c r="AI24" s="67"/>
      <c r="AJ24" s="67"/>
      <c r="AK24" s="67"/>
      <c r="AL24" s="67"/>
      <c r="AM24" s="67"/>
      <c r="AN24" s="67"/>
      <c r="AO24" s="67"/>
      <c r="AP24" s="67"/>
      <c r="AQ24" s="67"/>
      <c r="AR24" s="67"/>
      <c r="AS24" s="67"/>
    </row>
    <row r="25" spans="1:45" s="42" customFormat="1" ht="15" customHeight="1" x14ac:dyDescent="0.4">
      <c r="A25" s="621"/>
      <c r="B25" s="618" t="s">
        <v>233</v>
      </c>
      <c r="C25" s="615">
        <v>0.80902777777777779</v>
      </c>
      <c r="D25" s="616"/>
      <c r="E25" s="616"/>
      <c r="F25" s="573"/>
      <c r="G25" s="573"/>
      <c r="H25" s="573"/>
      <c r="I25" s="573"/>
      <c r="J25" s="573"/>
      <c r="K25" s="573"/>
      <c r="L25" s="573"/>
      <c r="M25" s="573"/>
      <c r="N25" s="573"/>
      <c r="O25" s="573"/>
      <c r="P25" s="575"/>
      <c r="Q25" s="576"/>
      <c r="R25" s="576"/>
      <c r="S25" s="576"/>
      <c r="T25" s="577"/>
      <c r="U25" s="573" t="str">
        <f>IF(F25="","",F25)</f>
        <v/>
      </c>
      <c r="V25" s="573"/>
      <c r="W25" s="573"/>
      <c r="X25" s="573"/>
      <c r="Y25" s="573"/>
      <c r="Z25" s="573" t="str">
        <f>IF(K25="","",K25)</f>
        <v/>
      </c>
      <c r="AA25" s="573"/>
      <c r="AB25" s="573"/>
      <c r="AC25" s="573"/>
      <c r="AD25" s="574"/>
      <c r="AH25" s="67"/>
      <c r="AI25" s="67"/>
      <c r="AJ25" s="67"/>
      <c r="AK25" s="67"/>
      <c r="AL25" s="67"/>
      <c r="AM25" s="67"/>
      <c r="AN25" s="67"/>
      <c r="AO25" s="67"/>
      <c r="AP25" s="67"/>
      <c r="AQ25" s="67"/>
      <c r="AR25" s="67"/>
      <c r="AS25" s="67"/>
    </row>
    <row r="26" spans="1:45" s="42" customFormat="1" ht="15" customHeight="1" x14ac:dyDescent="0.4">
      <c r="A26" s="621"/>
      <c r="B26" s="618"/>
      <c r="C26" s="612" t="s">
        <v>222</v>
      </c>
      <c r="D26" s="612"/>
      <c r="E26" s="612"/>
      <c r="F26" s="565" t="str">
        <f>IFERROR(VLOOKUP("116",申込書!$AS$25:$AT$28,2,FALSE),IFERROR(VLOOKUP("316",申込書!$AS$25:$AT$28,2,FALSE),""))</f>
        <v/>
      </c>
      <c r="G26" s="566"/>
      <c r="H26" s="566"/>
      <c r="I26" s="566"/>
      <c r="J26" s="567"/>
      <c r="K26" s="565" t="str">
        <f>IFERROR(VLOOKUP("126",申込書!$AS$25:$AT$28,2,FALSE),IFERROR(VLOOKUP("326",申込書!$AS$25:$AT$28,2,FALSE),""))</f>
        <v/>
      </c>
      <c r="L26" s="566"/>
      <c r="M26" s="566"/>
      <c r="N26" s="566"/>
      <c r="O26" s="567"/>
      <c r="P26" s="578"/>
      <c r="Q26" s="579"/>
      <c r="R26" s="579"/>
      <c r="S26" s="579"/>
      <c r="T26" s="580"/>
      <c r="U26" s="565" t="str">
        <f t="shared" ref="U26" si="8">IF(F26="","",F26)</f>
        <v/>
      </c>
      <c r="V26" s="566"/>
      <c r="W26" s="566"/>
      <c r="X26" s="566"/>
      <c r="Y26" s="567"/>
      <c r="Z26" s="565" t="str">
        <f t="shared" ref="Z26" si="9">IF(K26="","",K26)</f>
        <v/>
      </c>
      <c r="AA26" s="566"/>
      <c r="AB26" s="566"/>
      <c r="AC26" s="566"/>
      <c r="AD26" s="571"/>
      <c r="AH26" s="67"/>
      <c r="AI26" s="67"/>
      <c r="AJ26" s="67"/>
      <c r="AK26" s="67"/>
      <c r="AL26" s="67"/>
      <c r="AM26" s="67"/>
      <c r="AN26" s="67"/>
      <c r="AO26" s="67"/>
      <c r="AP26" s="67"/>
      <c r="AQ26" s="67"/>
      <c r="AR26" s="67"/>
      <c r="AS26" s="67"/>
    </row>
    <row r="27" spans="1:45" s="42" customFormat="1" ht="15" customHeight="1" thickBot="1" x14ac:dyDescent="0.45">
      <c r="A27" s="622"/>
      <c r="B27" s="619"/>
      <c r="C27" s="623">
        <v>0.87152777777777779</v>
      </c>
      <c r="D27" s="624"/>
      <c r="E27" s="624"/>
      <c r="F27" s="595"/>
      <c r="G27" s="596"/>
      <c r="H27" s="596"/>
      <c r="I27" s="596"/>
      <c r="J27" s="597"/>
      <c r="K27" s="595"/>
      <c r="L27" s="596"/>
      <c r="M27" s="596"/>
      <c r="N27" s="596"/>
      <c r="O27" s="597"/>
      <c r="P27" s="592"/>
      <c r="Q27" s="593"/>
      <c r="R27" s="593"/>
      <c r="S27" s="593"/>
      <c r="T27" s="594"/>
      <c r="U27" s="595"/>
      <c r="V27" s="596"/>
      <c r="W27" s="596"/>
      <c r="X27" s="596"/>
      <c r="Y27" s="597"/>
      <c r="Z27" s="595"/>
      <c r="AA27" s="596"/>
      <c r="AB27" s="596"/>
      <c r="AC27" s="596"/>
      <c r="AD27" s="598"/>
      <c r="AH27" s="67"/>
      <c r="AI27" s="67"/>
      <c r="AJ27" s="67"/>
      <c r="AK27" s="67"/>
      <c r="AL27" s="67"/>
      <c r="AM27" s="67"/>
      <c r="AN27" s="67"/>
      <c r="AO27" s="67"/>
      <c r="AP27" s="67"/>
      <c r="AQ27" s="67"/>
      <c r="AR27" s="67"/>
      <c r="AS27" s="67"/>
    </row>
    <row r="28" spans="1:45" s="42" customFormat="1" ht="23.25" customHeight="1" x14ac:dyDescent="0.4">
      <c r="AH28" s="67"/>
      <c r="AI28" s="67"/>
      <c r="AJ28" s="67"/>
      <c r="AK28" s="67"/>
      <c r="AL28" s="67"/>
      <c r="AM28" s="67"/>
      <c r="AN28" s="67"/>
      <c r="AO28" s="67"/>
      <c r="AP28" s="67"/>
      <c r="AQ28" s="67"/>
      <c r="AR28" s="67"/>
      <c r="AS28" s="67"/>
    </row>
    <row r="29" spans="1:45" s="42" customFormat="1" ht="19.5" thickBot="1" x14ac:dyDescent="0.45">
      <c r="A29" s="599" t="s">
        <v>235</v>
      </c>
      <c r="B29" s="599"/>
      <c r="C29" s="599"/>
      <c r="D29" s="599"/>
      <c r="E29" s="599"/>
      <c r="F29" s="42" t="s">
        <v>225</v>
      </c>
      <c r="V29" s="42" t="s">
        <v>274</v>
      </c>
      <c r="AH29" s="67"/>
      <c r="AI29" s="67"/>
      <c r="AJ29" s="67"/>
      <c r="AK29" s="67"/>
      <c r="AL29" s="67"/>
      <c r="AM29" s="67"/>
      <c r="AN29" s="67"/>
      <c r="AO29" s="67"/>
      <c r="AP29" s="67"/>
      <c r="AQ29" s="67"/>
      <c r="AR29" s="67"/>
      <c r="AS29" s="67"/>
    </row>
    <row r="30" spans="1:45" s="54" customFormat="1" ht="18.75" customHeight="1" thickBot="1" x14ac:dyDescent="0.45">
      <c r="A30" s="71" t="s">
        <v>218</v>
      </c>
      <c r="B30" s="72" t="s">
        <v>137</v>
      </c>
      <c r="C30" s="603" t="s">
        <v>217</v>
      </c>
      <c r="D30" s="603"/>
      <c r="E30" s="603"/>
      <c r="F30" s="601" t="s">
        <v>212</v>
      </c>
      <c r="G30" s="601"/>
      <c r="H30" s="601"/>
      <c r="I30" s="601"/>
      <c r="J30" s="601"/>
      <c r="K30" s="601" t="s">
        <v>213</v>
      </c>
      <c r="L30" s="601"/>
      <c r="M30" s="601"/>
      <c r="N30" s="601"/>
      <c r="O30" s="601"/>
      <c r="P30" s="601" t="s">
        <v>214</v>
      </c>
      <c r="Q30" s="601"/>
      <c r="R30" s="601"/>
      <c r="S30" s="601"/>
      <c r="T30" s="601"/>
      <c r="U30" s="601" t="s">
        <v>215</v>
      </c>
      <c r="V30" s="601"/>
      <c r="W30" s="601"/>
      <c r="X30" s="601"/>
      <c r="Y30" s="601"/>
      <c r="Z30" s="601" t="s">
        <v>216</v>
      </c>
      <c r="AA30" s="601"/>
      <c r="AB30" s="601"/>
      <c r="AC30" s="601"/>
      <c r="AD30" s="602"/>
      <c r="AH30" s="69"/>
      <c r="AI30" s="69"/>
      <c r="AJ30" s="69"/>
      <c r="AK30" s="69"/>
      <c r="AL30" s="69"/>
      <c r="AM30" s="69"/>
      <c r="AN30" s="69"/>
      <c r="AO30" s="69"/>
      <c r="AP30" s="69"/>
      <c r="AQ30" s="69"/>
      <c r="AR30" s="69"/>
      <c r="AS30" s="69"/>
    </row>
    <row r="31" spans="1:45" s="42" customFormat="1" ht="15" customHeight="1" x14ac:dyDescent="0.4">
      <c r="A31" s="620" t="s">
        <v>219</v>
      </c>
      <c r="B31" s="625" t="s">
        <v>228</v>
      </c>
      <c r="C31" s="610">
        <v>0.36805555555555558</v>
      </c>
      <c r="D31" s="611"/>
      <c r="E31" s="611"/>
      <c r="F31" s="600"/>
      <c r="G31" s="600"/>
      <c r="H31" s="600"/>
      <c r="I31" s="600"/>
      <c r="J31" s="600"/>
      <c r="K31" s="600"/>
      <c r="L31" s="600"/>
      <c r="M31" s="600"/>
      <c r="N31" s="600"/>
      <c r="O31" s="600"/>
      <c r="P31" s="626" t="str">
        <f>IF(P8="","",P8)</f>
        <v/>
      </c>
      <c r="Q31" s="626"/>
      <c r="R31" s="626"/>
      <c r="S31" s="626"/>
      <c r="T31" s="626"/>
      <c r="U31" s="600" t="str">
        <f>IF(F31="","",F31)</f>
        <v/>
      </c>
      <c r="V31" s="600"/>
      <c r="W31" s="600"/>
      <c r="X31" s="600"/>
      <c r="Y31" s="600"/>
      <c r="Z31" s="600" t="str">
        <f>IF(K31="","",K31)</f>
        <v/>
      </c>
      <c r="AA31" s="600"/>
      <c r="AB31" s="600"/>
      <c r="AC31" s="600"/>
      <c r="AD31" s="627"/>
      <c r="AH31" s="67"/>
      <c r="AI31" s="67"/>
      <c r="AJ31" s="67"/>
      <c r="AK31" s="67"/>
      <c r="AL31" s="67"/>
      <c r="AM31" s="67"/>
      <c r="AN31" s="67"/>
      <c r="AO31" s="67"/>
      <c r="AP31" s="67"/>
      <c r="AQ31" s="67"/>
      <c r="AR31" s="67"/>
      <c r="AS31" s="67"/>
    </row>
    <row r="32" spans="1:45" s="42" customFormat="1" ht="15" customHeight="1" x14ac:dyDescent="0.4">
      <c r="A32" s="621"/>
      <c r="B32" s="618"/>
      <c r="C32" s="612" t="s">
        <v>222</v>
      </c>
      <c r="D32" s="612"/>
      <c r="E32" s="612"/>
      <c r="F32" s="565" t="str">
        <f>IFERROR(VLOOKUP("211",申込書!$AS$25:$AT$28,2,FALSE),IFERROR(VLOOKUP("311",申込書!$AS$25:$AT$28,2,FALSE),""))</f>
        <v/>
      </c>
      <c r="G32" s="566"/>
      <c r="H32" s="566"/>
      <c r="I32" s="566"/>
      <c r="J32" s="567"/>
      <c r="K32" s="565" t="str">
        <f>IFERROR(VLOOKUP("221",申込書!$AS$25:$AT$28,2,FALSE),IFERROR(VLOOKUP("321",申込書!$AS$25:$AT$28,2,FALSE),""))</f>
        <v/>
      </c>
      <c r="L32" s="566"/>
      <c r="M32" s="566"/>
      <c r="N32" s="566"/>
      <c r="O32" s="567"/>
      <c r="P32" s="584" t="str">
        <f>IF(P9="","",P9)</f>
        <v/>
      </c>
      <c r="Q32" s="585"/>
      <c r="R32" s="585"/>
      <c r="S32" s="585"/>
      <c r="T32" s="628"/>
      <c r="U32" s="565" t="str">
        <f t="shared" ref="U32" si="10">IF(F32="","",F32)</f>
        <v/>
      </c>
      <c r="V32" s="566"/>
      <c r="W32" s="566"/>
      <c r="X32" s="566"/>
      <c r="Y32" s="567"/>
      <c r="Z32" s="565" t="str">
        <f t="shared" ref="Z32" si="11">IF(K32="","",K32)</f>
        <v/>
      </c>
      <c r="AA32" s="566"/>
      <c r="AB32" s="566"/>
      <c r="AC32" s="566"/>
      <c r="AD32" s="571"/>
      <c r="AH32" s="67"/>
      <c r="AI32" s="67"/>
      <c r="AJ32" s="67"/>
      <c r="AK32" s="67"/>
      <c r="AL32" s="67"/>
      <c r="AM32" s="67"/>
      <c r="AN32" s="67"/>
      <c r="AO32" s="67"/>
      <c r="AP32" s="67"/>
      <c r="AQ32" s="67"/>
      <c r="AR32" s="67"/>
      <c r="AS32" s="67"/>
    </row>
    <row r="33" spans="1:45" s="42" customFormat="1" ht="15" customHeight="1" x14ac:dyDescent="0.4">
      <c r="A33" s="621"/>
      <c r="B33" s="618"/>
      <c r="C33" s="613">
        <v>0.43055555555555558</v>
      </c>
      <c r="D33" s="614"/>
      <c r="E33" s="614"/>
      <c r="F33" s="568"/>
      <c r="G33" s="569"/>
      <c r="H33" s="569"/>
      <c r="I33" s="569"/>
      <c r="J33" s="570"/>
      <c r="K33" s="568"/>
      <c r="L33" s="569"/>
      <c r="M33" s="569"/>
      <c r="N33" s="569"/>
      <c r="O33" s="570"/>
      <c r="P33" s="587"/>
      <c r="Q33" s="588"/>
      <c r="R33" s="588"/>
      <c r="S33" s="588"/>
      <c r="T33" s="629"/>
      <c r="U33" s="568"/>
      <c r="V33" s="569"/>
      <c r="W33" s="569"/>
      <c r="X33" s="569"/>
      <c r="Y33" s="570"/>
      <c r="Z33" s="568"/>
      <c r="AA33" s="569"/>
      <c r="AB33" s="569"/>
      <c r="AC33" s="569"/>
      <c r="AD33" s="572"/>
      <c r="AH33" s="67"/>
      <c r="AI33" s="67"/>
      <c r="AJ33" s="67"/>
      <c r="AK33" s="67"/>
      <c r="AL33" s="67"/>
      <c r="AM33" s="67"/>
      <c r="AN33" s="67"/>
      <c r="AO33" s="67"/>
      <c r="AP33" s="67"/>
      <c r="AQ33" s="67"/>
      <c r="AR33" s="67"/>
      <c r="AS33" s="67"/>
    </row>
    <row r="34" spans="1:45" s="42" customFormat="1" ht="15" customHeight="1" x14ac:dyDescent="0.4">
      <c r="A34" s="621"/>
      <c r="B34" s="618" t="s">
        <v>229</v>
      </c>
      <c r="C34" s="615">
        <v>0.44791666666666669</v>
      </c>
      <c r="D34" s="616"/>
      <c r="E34" s="616"/>
      <c r="F34" s="573"/>
      <c r="G34" s="573"/>
      <c r="H34" s="573"/>
      <c r="I34" s="573"/>
      <c r="J34" s="573"/>
      <c r="K34" s="573"/>
      <c r="L34" s="573"/>
      <c r="M34" s="573"/>
      <c r="N34" s="573"/>
      <c r="O34" s="573"/>
      <c r="P34" s="590" t="str">
        <f>IF(P11="","",P11)</f>
        <v/>
      </c>
      <c r="Q34" s="590"/>
      <c r="R34" s="590"/>
      <c r="S34" s="590"/>
      <c r="T34" s="590"/>
      <c r="U34" s="573" t="str">
        <f>IF(F34="","",F34)</f>
        <v/>
      </c>
      <c r="V34" s="573"/>
      <c r="W34" s="573"/>
      <c r="X34" s="573"/>
      <c r="Y34" s="573"/>
      <c r="Z34" s="573" t="str">
        <f>IF(K34="","",K34)</f>
        <v/>
      </c>
      <c r="AA34" s="573"/>
      <c r="AB34" s="573"/>
      <c r="AC34" s="573"/>
      <c r="AD34" s="574"/>
      <c r="AH34" s="67"/>
      <c r="AI34" s="67"/>
      <c r="AJ34" s="67"/>
      <c r="AK34" s="67"/>
      <c r="AL34" s="67"/>
      <c r="AM34" s="67"/>
      <c r="AN34" s="67"/>
      <c r="AO34" s="67"/>
      <c r="AP34" s="67"/>
      <c r="AQ34" s="67"/>
      <c r="AR34" s="67"/>
      <c r="AS34" s="67"/>
    </row>
    <row r="35" spans="1:45" s="42" customFormat="1" ht="15" customHeight="1" x14ac:dyDescent="0.4">
      <c r="A35" s="621"/>
      <c r="B35" s="618"/>
      <c r="C35" s="612" t="s">
        <v>222</v>
      </c>
      <c r="D35" s="612"/>
      <c r="E35" s="612"/>
      <c r="F35" s="565" t="str">
        <f>IFERROR(VLOOKUP("212",申込書!$AS$25:$AT$28,2,FALSE),IFERROR(VLOOKUP("312",申込書!$AS$25:$AT$28,2,FALSE),""))</f>
        <v/>
      </c>
      <c r="G35" s="566"/>
      <c r="H35" s="566"/>
      <c r="I35" s="566"/>
      <c r="J35" s="567"/>
      <c r="K35" s="565" t="str">
        <f>IFERROR(VLOOKUP("222",申込書!$AS$25:$AT$28,2,FALSE),IFERROR(VLOOKUP("322",申込書!$AS$25:$AT$28,2,FALSE),""))</f>
        <v/>
      </c>
      <c r="L35" s="566"/>
      <c r="M35" s="566"/>
      <c r="N35" s="566"/>
      <c r="O35" s="567"/>
      <c r="P35" s="584" t="str">
        <f>IF(P12="","",P12)</f>
        <v/>
      </c>
      <c r="Q35" s="585"/>
      <c r="R35" s="585"/>
      <c r="S35" s="585"/>
      <c r="T35" s="628"/>
      <c r="U35" s="565" t="str">
        <f t="shared" ref="U35" si="12">IF(F35="","",F35)</f>
        <v/>
      </c>
      <c r="V35" s="566"/>
      <c r="W35" s="566"/>
      <c r="X35" s="566"/>
      <c r="Y35" s="567"/>
      <c r="Z35" s="565" t="str">
        <f t="shared" ref="Z35" si="13">IF(K35="","",K35)</f>
        <v/>
      </c>
      <c r="AA35" s="566"/>
      <c r="AB35" s="566"/>
      <c r="AC35" s="566"/>
      <c r="AD35" s="571"/>
      <c r="AH35" s="67"/>
      <c r="AI35" s="67"/>
      <c r="AJ35" s="67"/>
      <c r="AK35" s="67"/>
      <c r="AL35" s="67"/>
      <c r="AM35" s="67"/>
      <c r="AN35" s="67"/>
      <c r="AO35" s="67"/>
      <c r="AP35" s="67"/>
      <c r="AQ35" s="67"/>
      <c r="AR35" s="67"/>
      <c r="AS35" s="67"/>
    </row>
    <row r="36" spans="1:45" s="42" customFormat="1" ht="15" customHeight="1" x14ac:dyDescent="0.4">
      <c r="A36" s="621"/>
      <c r="B36" s="618"/>
      <c r="C36" s="613">
        <v>0.51041666666666663</v>
      </c>
      <c r="D36" s="614"/>
      <c r="E36" s="614"/>
      <c r="F36" s="568"/>
      <c r="G36" s="569"/>
      <c r="H36" s="569"/>
      <c r="I36" s="569"/>
      <c r="J36" s="570"/>
      <c r="K36" s="568"/>
      <c r="L36" s="569"/>
      <c r="M36" s="569"/>
      <c r="N36" s="569"/>
      <c r="O36" s="570"/>
      <c r="P36" s="587"/>
      <c r="Q36" s="588"/>
      <c r="R36" s="588"/>
      <c r="S36" s="588"/>
      <c r="T36" s="629"/>
      <c r="U36" s="568"/>
      <c r="V36" s="569"/>
      <c r="W36" s="569"/>
      <c r="X36" s="569"/>
      <c r="Y36" s="570"/>
      <c r="Z36" s="568"/>
      <c r="AA36" s="569"/>
      <c r="AB36" s="569"/>
      <c r="AC36" s="569"/>
      <c r="AD36" s="572"/>
      <c r="AH36" s="67"/>
      <c r="AI36" s="67"/>
      <c r="AJ36" s="67"/>
      <c r="AK36" s="67"/>
      <c r="AL36" s="67"/>
      <c r="AM36" s="67"/>
      <c r="AN36" s="67"/>
      <c r="AO36" s="67"/>
      <c r="AP36" s="67"/>
      <c r="AQ36" s="67"/>
      <c r="AR36" s="67"/>
      <c r="AS36" s="67"/>
    </row>
    <row r="37" spans="1:45" s="42" customFormat="1" ht="15" customHeight="1" x14ac:dyDescent="0.4">
      <c r="A37" s="70" t="s">
        <v>223</v>
      </c>
      <c r="B37" s="56"/>
      <c r="C37" s="56"/>
      <c r="D37" s="56"/>
      <c r="E37" s="56"/>
      <c r="F37" s="75"/>
      <c r="G37" s="75"/>
      <c r="H37" s="75"/>
      <c r="I37" s="75"/>
      <c r="J37" s="75"/>
      <c r="K37" s="75"/>
      <c r="L37" s="75"/>
      <c r="M37" s="75"/>
      <c r="N37" s="75"/>
      <c r="O37" s="75"/>
      <c r="P37" s="75"/>
      <c r="Q37" s="75"/>
      <c r="R37" s="75"/>
      <c r="S37" s="75"/>
      <c r="T37" s="75"/>
      <c r="U37" s="75"/>
      <c r="V37" s="75"/>
      <c r="W37" s="75"/>
      <c r="X37" s="75"/>
      <c r="Y37" s="75"/>
      <c r="Z37" s="75"/>
      <c r="AA37" s="75"/>
      <c r="AB37" s="75"/>
      <c r="AC37" s="75"/>
      <c r="AD37" s="76"/>
      <c r="AH37" s="67"/>
      <c r="AI37" s="67"/>
      <c r="AJ37" s="67"/>
      <c r="AK37" s="67"/>
      <c r="AL37" s="67"/>
      <c r="AM37" s="67"/>
      <c r="AN37" s="67"/>
      <c r="AO37" s="67"/>
      <c r="AP37" s="67"/>
      <c r="AQ37" s="67"/>
      <c r="AR37" s="67"/>
      <c r="AS37" s="67"/>
    </row>
    <row r="38" spans="1:45" s="42" customFormat="1" ht="15" customHeight="1" x14ac:dyDescent="0.4">
      <c r="A38" s="621" t="s">
        <v>221</v>
      </c>
      <c r="B38" s="618" t="s">
        <v>230</v>
      </c>
      <c r="C38" s="615">
        <v>0.54166666666666663</v>
      </c>
      <c r="D38" s="616"/>
      <c r="E38" s="616"/>
      <c r="F38" s="573"/>
      <c r="G38" s="573"/>
      <c r="H38" s="573"/>
      <c r="I38" s="573"/>
      <c r="J38" s="573"/>
      <c r="K38" s="573"/>
      <c r="L38" s="573"/>
      <c r="M38" s="573"/>
      <c r="N38" s="573"/>
      <c r="O38" s="573"/>
      <c r="P38" s="575"/>
      <c r="Q38" s="576"/>
      <c r="R38" s="576"/>
      <c r="S38" s="576"/>
      <c r="T38" s="577"/>
      <c r="U38" s="573" t="str">
        <f>IF(F38="","",F38)</f>
        <v/>
      </c>
      <c r="V38" s="573"/>
      <c r="W38" s="573"/>
      <c r="X38" s="573"/>
      <c r="Y38" s="573"/>
      <c r="Z38" s="573" t="str">
        <f>IF(K38="","",K38)</f>
        <v/>
      </c>
      <c r="AA38" s="573"/>
      <c r="AB38" s="573"/>
      <c r="AC38" s="573"/>
      <c r="AD38" s="574"/>
      <c r="AH38" s="67"/>
      <c r="AI38" s="67"/>
      <c r="AJ38" s="67"/>
      <c r="AK38" s="67"/>
      <c r="AL38" s="67"/>
      <c r="AM38" s="67"/>
      <c r="AN38" s="67"/>
      <c r="AO38" s="67"/>
      <c r="AP38" s="67"/>
      <c r="AQ38" s="67"/>
      <c r="AR38" s="67"/>
      <c r="AS38" s="67"/>
    </row>
    <row r="39" spans="1:45" s="42" customFormat="1" ht="15" customHeight="1" x14ac:dyDescent="0.4">
      <c r="A39" s="621"/>
      <c r="B39" s="618"/>
      <c r="C39" s="612" t="s">
        <v>222</v>
      </c>
      <c r="D39" s="612"/>
      <c r="E39" s="612"/>
      <c r="F39" s="565" t="str">
        <f>IFERROR(VLOOKUP("213",申込書!$AS$25:$AT$28,2,FALSE),IFERROR(VLOOKUP("313",申込書!$AS$25:$AT$28,2,FALSE),""))</f>
        <v/>
      </c>
      <c r="G39" s="566"/>
      <c r="H39" s="566"/>
      <c r="I39" s="566"/>
      <c r="J39" s="567"/>
      <c r="K39" s="565" t="str">
        <f>IFERROR(VLOOKUP("223",申込書!$AS$25:$AT$28,2,FALSE),IFERROR(VLOOKUP("323",申込書!$AS$25:$AT$28,2,FALSE),""))</f>
        <v/>
      </c>
      <c r="L39" s="566"/>
      <c r="M39" s="566"/>
      <c r="N39" s="566"/>
      <c r="O39" s="567"/>
      <c r="P39" s="578"/>
      <c r="Q39" s="579"/>
      <c r="R39" s="579"/>
      <c r="S39" s="579"/>
      <c r="T39" s="580"/>
      <c r="U39" s="565" t="str">
        <f t="shared" ref="U39" si="14">IF(F39="","",F39)</f>
        <v/>
      </c>
      <c r="V39" s="566"/>
      <c r="W39" s="566"/>
      <c r="X39" s="566"/>
      <c r="Y39" s="567"/>
      <c r="Z39" s="565" t="str">
        <f t="shared" ref="Z39" si="15">IF(K39="","",K39)</f>
        <v/>
      </c>
      <c r="AA39" s="566"/>
      <c r="AB39" s="566"/>
      <c r="AC39" s="566"/>
      <c r="AD39" s="571"/>
      <c r="AH39" s="67"/>
      <c r="AI39" s="67"/>
      <c r="AJ39" s="67"/>
      <c r="AK39" s="67"/>
      <c r="AL39" s="67"/>
      <c r="AM39" s="67"/>
      <c r="AN39" s="67"/>
      <c r="AO39" s="67"/>
      <c r="AP39" s="67"/>
      <c r="AQ39" s="67"/>
      <c r="AR39" s="67"/>
      <c r="AS39" s="67"/>
    </row>
    <row r="40" spans="1:45" s="42" customFormat="1" ht="15" customHeight="1" x14ac:dyDescent="0.4">
      <c r="A40" s="621"/>
      <c r="B40" s="618"/>
      <c r="C40" s="613">
        <v>0.60416666666666663</v>
      </c>
      <c r="D40" s="614"/>
      <c r="E40" s="614"/>
      <c r="F40" s="568"/>
      <c r="G40" s="569"/>
      <c r="H40" s="569"/>
      <c r="I40" s="569"/>
      <c r="J40" s="570"/>
      <c r="K40" s="568"/>
      <c r="L40" s="569"/>
      <c r="M40" s="569"/>
      <c r="N40" s="569"/>
      <c r="O40" s="570"/>
      <c r="P40" s="581"/>
      <c r="Q40" s="582"/>
      <c r="R40" s="582"/>
      <c r="S40" s="582"/>
      <c r="T40" s="583"/>
      <c r="U40" s="568"/>
      <c r="V40" s="569"/>
      <c r="W40" s="569"/>
      <c r="X40" s="569"/>
      <c r="Y40" s="570"/>
      <c r="Z40" s="568"/>
      <c r="AA40" s="569"/>
      <c r="AB40" s="569"/>
      <c r="AC40" s="569"/>
      <c r="AD40" s="572"/>
      <c r="AH40" s="67"/>
      <c r="AI40" s="67"/>
      <c r="AJ40" s="67"/>
      <c r="AK40" s="67"/>
      <c r="AL40" s="67"/>
      <c r="AM40" s="67"/>
      <c r="AN40" s="67"/>
      <c r="AO40" s="67"/>
      <c r="AP40" s="67"/>
      <c r="AQ40" s="67"/>
      <c r="AR40" s="67"/>
      <c r="AS40" s="67"/>
    </row>
    <row r="41" spans="1:45" s="42" customFormat="1" ht="15" customHeight="1" x14ac:dyDescent="0.4">
      <c r="A41" s="621"/>
      <c r="B41" s="618" t="s">
        <v>231</v>
      </c>
      <c r="C41" s="615">
        <v>0.62152777777777779</v>
      </c>
      <c r="D41" s="616"/>
      <c r="E41" s="616"/>
      <c r="F41" s="573"/>
      <c r="G41" s="573"/>
      <c r="H41" s="573"/>
      <c r="I41" s="573"/>
      <c r="J41" s="573"/>
      <c r="K41" s="575"/>
      <c r="L41" s="576"/>
      <c r="M41" s="576"/>
      <c r="N41" s="576"/>
      <c r="O41" s="577"/>
      <c r="P41" s="575"/>
      <c r="Q41" s="576"/>
      <c r="R41" s="576"/>
      <c r="S41" s="576"/>
      <c r="T41" s="577"/>
      <c r="U41" s="573" t="str">
        <f>IF(F41="","",F41)</f>
        <v/>
      </c>
      <c r="V41" s="573"/>
      <c r="W41" s="573"/>
      <c r="X41" s="573"/>
      <c r="Y41" s="573"/>
      <c r="Z41" s="590" t="str">
        <f>IF(Z18="","",Z18)</f>
        <v/>
      </c>
      <c r="AA41" s="590"/>
      <c r="AB41" s="590"/>
      <c r="AC41" s="590"/>
      <c r="AD41" s="591"/>
      <c r="AH41" s="67"/>
      <c r="AI41" s="67"/>
      <c r="AJ41" s="67"/>
      <c r="AK41" s="67"/>
      <c r="AL41" s="67"/>
      <c r="AM41" s="67"/>
      <c r="AN41" s="67"/>
      <c r="AO41" s="67"/>
      <c r="AP41" s="67"/>
      <c r="AQ41" s="67"/>
      <c r="AR41" s="67"/>
      <c r="AS41" s="67"/>
    </row>
    <row r="42" spans="1:45" s="42" customFormat="1" ht="15" customHeight="1" x14ac:dyDescent="0.4">
      <c r="A42" s="621"/>
      <c r="B42" s="618"/>
      <c r="C42" s="612" t="s">
        <v>222</v>
      </c>
      <c r="D42" s="612"/>
      <c r="E42" s="612"/>
      <c r="F42" s="565" t="str">
        <f>IFERROR(VLOOKUP("214",申込書!$AS$25:$AT$28,2,FALSE),IFERROR(VLOOKUP("314",申込書!$AS$25:$AT$28,2,FALSE),""))</f>
        <v/>
      </c>
      <c r="G42" s="566"/>
      <c r="H42" s="566"/>
      <c r="I42" s="566"/>
      <c r="J42" s="567"/>
      <c r="K42" s="578"/>
      <c r="L42" s="579"/>
      <c r="M42" s="579"/>
      <c r="N42" s="579"/>
      <c r="O42" s="580"/>
      <c r="P42" s="578"/>
      <c r="Q42" s="579"/>
      <c r="R42" s="579"/>
      <c r="S42" s="579"/>
      <c r="T42" s="580"/>
      <c r="U42" s="565" t="str">
        <f t="shared" ref="U42" si="16">IF(F42="","",F42)</f>
        <v/>
      </c>
      <c r="V42" s="566"/>
      <c r="W42" s="566"/>
      <c r="X42" s="566"/>
      <c r="Y42" s="567"/>
      <c r="Z42" s="584" t="str">
        <f>IF(Z19="","",Z19)</f>
        <v/>
      </c>
      <c r="AA42" s="585"/>
      <c r="AB42" s="585"/>
      <c r="AC42" s="585"/>
      <c r="AD42" s="586"/>
      <c r="AH42" s="67"/>
      <c r="AI42" s="67"/>
      <c r="AJ42" s="67"/>
      <c r="AK42" s="67"/>
      <c r="AL42" s="67"/>
      <c r="AM42" s="67"/>
      <c r="AN42" s="67"/>
      <c r="AO42" s="67"/>
      <c r="AP42" s="67"/>
      <c r="AQ42" s="67"/>
      <c r="AR42" s="67"/>
      <c r="AS42" s="67"/>
    </row>
    <row r="43" spans="1:45" s="42" customFormat="1" ht="15" customHeight="1" x14ac:dyDescent="0.4">
      <c r="A43" s="621"/>
      <c r="B43" s="618"/>
      <c r="C43" s="613">
        <v>0.68402777777777779</v>
      </c>
      <c r="D43" s="614"/>
      <c r="E43" s="614"/>
      <c r="F43" s="568"/>
      <c r="G43" s="569"/>
      <c r="H43" s="569"/>
      <c r="I43" s="569"/>
      <c r="J43" s="570"/>
      <c r="K43" s="581"/>
      <c r="L43" s="582"/>
      <c r="M43" s="582"/>
      <c r="N43" s="582"/>
      <c r="O43" s="583"/>
      <c r="P43" s="581"/>
      <c r="Q43" s="582"/>
      <c r="R43" s="582"/>
      <c r="S43" s="582"/>
      <c r="T43" s="583"/>
      <c r="U43" s="568"/>
      <c r="V43" s="569"/>
      <c r="W43" s="569"/>
      <c r="X43" s="569"/>
      <c r="Y43" s="570"/>
      <c r="Z43" s="587"/>
      <c r="AA43" s="588"/>
      <c r="AB43" s="588"/>
      <c r="AC43" s="588"/>
      <c r="AD43" s="589"/>
      <c r="AH43" s="67"/>
      <c r="AI43" s="67"/>
      <c r="AJ43" s="67"/>
      <c r="AK43" s="67"/>
      <c r="AL43" s="67"/>
      <c r="AM43" s="67"/>
      <c r="AN43" s="67"/>
      <c r="AO43" s="67"/>
      <c r="AP43" s="67"/>
      <c r="AQ43" s="67"/>
      <c r="AR43" s="67"/>
      <c r="AS43" s="67"/>
    </row>
    <row r="44" spans="1:45" s="42" customFormat="1" ht="15" customHeight="1" x14ac:dyDescent="0.4">
      <c r="A44" s="70" t="s">
        <v>224</v>
      </c>
      <c r="B44" s="56"/>
      <c r="C44" s="56"/>
      <c r="D44" s="56"/>
      <c r="E44" s="56"/>
      <c r="F44" s="73"/>
      <c r="G44" s="73"/>
      <c r="H44" s="73"/>
      <c r="I44" s="73"/>
      <c r="J44" s="73"/>
      <c r="K44" s="73"/>
      <c r="L44" s="73"/>
      <c r="M44" s="73"/>
      <c r="N44" s="73"/>
      <c r="O44" s="73"/>
      <c r="P44" s="73"/>
      <c r="Q44" s="73"/>
      <c r="R44" s="73"/>
      <c r="S44" s="73"/>
      <c r="T44" s="73"/>
      <c r="U44" s="73"/>
      <c r="V44" s="73"/>
      <c r="W44" s="73"/>
      <c r="X44" s="73"/>
      <c r="Y44" s="73"/>
      <c r="Z44" s="73"/>
      <c r="AA44" s="73"/>
      <c r="AB44" s="73"/>
      <c r="AC44" s="73"/>
      <c r="AD44" s="74"/>
      <c r="AH44" s="67"/>
      <c r="AI44" s="67"/>
      <c r="AJ44" s="67"/>
      <c r="AK44" s="67"/>
      <c r="AL44" s="67"/>
      <c r="AM44" s="67"/>
      <c r="AN44" s="67"/>
      <c r="AO44" s="67"/>
      <c r="AP44" s="67"/>
      <c r="AQ44" s="67"/>
      <c r="AR44" s="67"/>
      <c r="AS44" s="67"/>
    </row>
    <row r="45" spans="1:45" s="42" customFormat="1" ht="15" customHeight="1" x14ac:dyDescent="0.4">
      <c r="A45" s="621" t="s">
        <v>220</v>
      </c>
      <c r="B45" s="618" t="s">
        <v>232</v>
      </c>
      <c r="C45" s="615">
        <v>0.73611111111111116</v>
      </c>
      <c r="D45" s="616"/>
      <c r="E45" s="616"/>
      <c r="F45" s="573"/>
      <c r="G45" s="573"/>
      <c r="H45" s="573"/>
      <c r="I45" s="573"/>
      <c r="J45" s="573"/>
      <c r="K45" s="573"/>
      <c r="L45" s="573"/>
      <c r="M45" s="573"/>
      <c r="N45" s="573"/>
      <c r="O45" s="573"/>
      <c r="P45" s="575"/>
      <c r="Q45" s="576"/>
      <c r="R45" s="576"/>
      <c r="S45" s="576"/>
      <c r="T45" s="577"/>
      <c r="U45" s="573" t="str">
        <f>IF(F45="","",F45)</f>
        <v/>
      </c>
      <c r="V45" s="573"/>
      <c r="W45" s="573"/>
      <c r="X45" s="573"/>
      <c r="Y45" s="573"/>
      <c r="Z45" s="573" t="str">
        <f>IF(K45="","",K45)</f>
        <v/>
      </c>
      <c r="AA45" s="573"/>
      <c r="AB45" s="573"/>
      <c r="AC45" s="573"/>
      <c r="AD45" s="574"/>
      <c r="AH45" s="67"/>
      <c r="AI45" s="67"/>
      <c r="AJ45" s="67"/>
      <c r="AK45" s="67"/>
      <c r="AL45" s="67"/>
      <c r="AM45" s="67"/>
      <c r="AN45" s="67"/>
      <c r="AO45" s="67"/>
      <c r="AP45" s="67"/>
      <c r="AQ45" s="67"/>
      <c r="AR45" s="67"/>
      <c r="AS45" s="67"/>
    </row>
    <row r="46" spans="1:45" s="42" customFormat="1" ht="15" customHeight="1" x14ac:dyDescent="0.4">
      <c r="A46" s="621"/>
      <c r="B46" s="618"/>
      <c r="C46" s="612" t="s">
        <v>222</v>
      </c>
      <c r="D46" s="612"/>
      <c r="E46" s="612"/>
      <c r="F46" s="565" t="str">
        <f>IFERROR(VLOOKUP("215",申込書!$AS$25:$AT$28,2,FALSE),IFERROR(VLOOKUP("315",申込書!$AS$25:$AT$28,2,FALSE),""))</f>
        <v/>
      </c>
      <c r="G46" s="566"/>
      <c r="H46" s="566"/>
      <c r="I46" s="566"/>
      <c r="J46" s="567"/>
      <c r="K46" s="565" t="str">
        <f>IFERROR(VLOOKUP("225",申込書!$AS$25:$AT$28,2,FALSE),IFERROR(VLOOKUP("325",申込書!$AS$25:$AT$28,2,FALSE),""))</f>
        <v/>
      </c>
      <c r="L46" s="566"/>
      <c r="M46" s="566"/>
      <c r="N46" s="566"/>
      <c r="O46" s="567"/>
      <c r="P46" s="578"/>
      <c r="Q46" s="579"/>
      <c r="R46" s="579"/>
      <c r="S46" s="579"/>
      <c r="T46" s="580"/>
      <c r="U46" s="565" t="str">
        <f t="shared" ref="U46" si="17">IF(F46="","",F46)</f>
        <v/>
      </c>
      <c r="V46" s="566"/>
      <c r="W46" s="566"/>
      <c r="X46" s="566"/>
      <c r="Y46" s="567"/>
      <c r="Z46" s="565" t="str">
        <f t="shared" ref="Z46" si="18">IF(K46="","",K46)</f>
        <v/>
      </c>
      <c r="AA46" s="566"/>
      <c r="AB46" s="566"/>
      <c r="AC46" s="566"/>
      <c r="AD46" s="571"/>
      <c r="AH46" s="67"/>
      <c r="AI46" s="67"/>
      <c r="AJ46" s="67"/>
      <c r="AK46" s="67"/>
      <c r="AL46" s="67"/>
      <c r="AM46" s="67"/>
      <c r="AN46" s="67"/>
      <c r="AO46" s="67"/>
      <c r="AP46" s="67"/>
      <c r="AQ46" s="67"/>
      <c r="AR46" s="67"/>
      <c r="AS46" s="67"/>
    </row>
    <row r="47" spans="1:45" s="42" customFormat="1" ht="15" customHeight="1" x14ac:dyDescent="0.4">
      <c r="A47" s="621"/>
      <c r="B47" s="618"/>
      <c r="C47" s="613">
        <v>0.79861111111111116</v>
      </c>
      <c r="D47" s="614"/>
      <c r="E47" s="614"/>
      <c r="F47" s="568"/>
      <c r="G47" s="569"/>
      <c r="H47" s="569"/>
      <c r="I47" s="569"/>
      <c r="J47" s="570"/>
      <c r="K47" s="568"/>
      <c r="L47" s="569"/>
      <c r="M47" s="569"/>
      <c r="N47" s="569"/>
      <c r="O47" s="570"/>
      <c r="P47" s="581"/>
      <c r="Q47" s="582"/>
      <c r="R47" s="582"/>
      <c r="S47" s="582"/>
      <c r="T47" s="583"/>
      <c r="U47" s="568"/>
      <c r="V47" s="569"/>
      <c r="W47" s="569"/>
      <c r="X47" s="569"/>
      <c r="Y47" s="570"/>
      <c r="Z47" s="568"/>
      <c r="AA47" s="569"/>
      <c r="AB47" s="569"/>
      <c r="AC47" s="569"/>
      <c r="AD47" s="572"/>
      <c r="AH47" s="67"/>
      <c r="AI47" s="67"/>
      <c r="AJ47" s="67"/>
      <c r="AK47" s="67"/>
      <c r="AL47" s="67"/>
      <c r="AM47" s="67"/>
      <c r="AN47" s="67"/>
      <c r="AO47" s="67"/>
      <c r="AP47" s="67"/>
      <c r="AQ47" s="67"/>
      <c r="AR47" s="67"/>
      <c r="AS47" s="67"/>
    </row>
    <row r="48" spans="1:45" s="42" customFormat="1" ht="15" customHeight="1" x14ac:dyDescent="0.4">
      <c r="A48" s="621"/>
      <c r="B48" s="618" t="s">
        <v>233</v>
      </c>
      <c r="C48" s="615">
        <v>0.80902777777777779</v>
      </c>
      <c r="D48" s="616"/>
      <c r="E48" s="616"/>
      <c r="F48" s="573"/>
      <c r="G48" s="573"/>
      <c r="H48" s="573"/>
      <c r="I48" s="573"/>
      <c r="J48" s="573"/>
      <c r="K48" s="573"/>
      <c r="L48" s="573"/>
      <c r="M48" s="573"/>
      <c r="N48" s="573"/>
      <c r="O48" s="573"/>
      <c r="P48" s="575"/>
      <c r="Q48" s="576"/>
      <c r="R48" s="576"/>
      <c r="S48" s="576"/>
      <c r="T48" s="577"/>
      <c r="U48" s="573" t="str">
        <f>IF(F48="","",F48)</f>
        <v/>
      </c>
      <c r="V48" s="573"/>
      <c r="W48" s="573"/>
      <c r="X48" s="573"/>
      <c r="Y48" s="573"/>
      <c r="Z48" s="573" t="str">
        <f>IF(K48="","",K48)</f>
        <v/>
      </c>
      <c r="AA48" s="573"/>
      <c r="AB48" s="573"/>
      <c r="AC48" s="573"/>
      <c r="AD48" s="574"/>
      <c r="AH48" s="67"/>
      <c r="AI48" s="67"/>
      <c r="AJ48" s="67"/>
      <c r="AK48" s="67"/>
      <c r="AL48" s="67"/>
      <c r="AM48" s="67"/>
      <c r="AN48" s="67"/>
      <c r="AO48" s="67"/>
      <c r="AP48" s="67"/>
      <c r="AQ48" s="67"/>
      <c r="AR48" s="67"/>
      <c r="AS48" s="67"/>
    </row>
    <row r="49" spans="1:45" s="42" customFormat="1" ht="15" customHeight="1" x14ac:dyDescent="0.4">
      <c r="A49" s="621"/>
      <c r="B49" s="618"/>
      <c r="C49" s="612" t="s">
        <v>222</v>
      </c>
      <c r="D49" s="612"/>
      <c r="E49" s="612"/>
      <c r="F49" s="565" t="str">
        <f>IFERROR(VLOOKUP("216",申込書!$AS$25:$AT$28,2,FALSE),IFERROR(VLOOKUP("316",申込書!$AS$25:$AT$28,2,FALSE),""))</f>
        <v/>
      </c>
      <c r="G49" s="566"/>
      <c r="H49" s="566"/>
      <c r="I49" s="566"/>
      <c r="J49" s="567"/>
      <c r="K49" s="565" t="str">
        <f>IFERROR(VLOOKUP("226",申込書!$AS$25:$AT$28,2,FALSE),IFERROR(VLOOKUP("326",申込書!$AS$25:$AT$28,2,FALSE),""))</f>
        <v/>
      </c>
      <c r="L49" s="566"/>
      <c r="M49" s="566"/>
      <c r="N49" s="566"/>
      <c r="O49" s="567"/>
      <c r="P49" s="578"/>
      <c r="Q49" s="579"/>
      <c r="R49" s="579"/>
      <c r="S49" s="579"/>
      <c r="T49" s="580"/>
      <c r="U49" s="565" t="str">
        <f t="shared" ref="U49" si="19">IF(F49="","",F49)</f>
        <v/>
      </c>
      <c r="V49" s="566"/>
      <c r="W49" s="566"/>
      <c r="X49" s="566"/>
      <c r="Y49" s="567"/>
      <c r="Z49" s="565" t="str">
        <f t="shared" ref="Z49" si="20">IF(K49="","",K49)</f>
        <v/>
      </c>
      <c r="AA49" s="566"/>
      <c r="AB49" s="566"/>
      <c r="AC49" s="566"/>
      <c r="AD49" s="571"/>
      <c r="AH49" s="67"/>
      <c r="AI49" s="67"/>
      <c r="AJ49" s="67"/>
      <c r="AK49" s="67"/>
      <c r="AL49" s="67"/>
      <c r="AM49" s="67"/>
      <c r="AN49" s="67"/>
      <c r="AO49" s="67"/>
      <c r="AP49" s="67"/>
      <c r="AQ49" s="67"/>
      <c r="AR49" s="67"/>
      <c r="AS49" s="67"/>
    </row>
    <row r="50" spans="1:45" s="42" customFormat="1" ht="15" customHeight="1" thickBot="1" x14ac:dyDescent="0.45">
      <c r="A50" s="622"/>
      <c r="B50" s="619"/>
      <c r="C50" s="623">
        <v>0.87152777777777779</v>
      </c>
      <c r="D50" s="624"/>
      <c r="E50" s="624"/>
      <c r="F50" s="595"/>
      <c r="G50" s="596"/>
      <c r="H50" s="596"/>
      <c r="I50" s="596"/>
      <c r="J50" s="597"/>
      <c r="K50" s="595"/>
      <c r="L50" s="596"/>
      <c r="M50" s="596"/>
      <c r="N50" s="596"/>
      <c r="O50" s="597"/>
      <c r="P50" s="592"/>
      <c r="Q50" s="593"/>
      <c r="R50" s="593"/>
      <c r="S50" s="593"/>
      <c r="T50" s="594"/>
      <c r="U50" s="595"/>
      <c r="V50" s="596"/>
      <c r="W50" s="596"/>
      <c r="X50" s="596"/>
      <c r="Y50" s="597"/>
      <c r="Z50" s="595"/>
      <c r="AA50" s="596"/>
      <c r="AB50" s="596"/>
      <c r="AC50" s="596"/>
      <c r="AD50" s="598"/>
      <c r="AH50" s="67"/>
      <c r="AI50" s="67"/>
      <c r="AJ50" s="67"/>
      <c r="AK50" s="67"/>
      <c r="AL50" s="67"/>
      <c r="AM50" s="67"/>
      <c r="AN50" s="67"/>
      <c r="AO50" s="67"/>
      <c r="AP50" s="67"/>
      <c r="AQ50" s="67"/>
      <c r="AR50" s="67"/>
      <c r="AS50" s="67"/>
    </row>
    <row r="51" spans="1:45" s="42" customFormat="1" ht="15" customHeight="1" x14ac:dyDescent="0.4">
      <c r="AH51" s="67"/>
      <c r="AI51" s="67"/>
      <c r="AJ51" s="67"/>
      <c r="AK51" s="67"/>
      <c r="AL51" s="67"/>
      <c r="AM51" s="67"/>
      <c r="AN51" s="67"/>
      <c r="AO51" s="67"/>
      <c r="AP51" s="67"/>
      <c r="AQ51" s="67"/>
      <c r="AR51" s="67"/>
      <c r="AS51" s="67"/>
    </row>
    <row r="52" spans="1:45" s="42" customFormat="1" ht="15" customHeight="1" x14ac:dyDescent="0.4">
      <c r="AH52" s="67"/>
      <c r="AI52" s="67"/>
      <c r="AJ52" s="67"/>
      <c r="AK52" s="67"/>
      <c r="AL52" s="67"/>
      <c r="AM52" s="67"/>
      <c r="AN52" s="67"/>
      <c r="AO52" s="67"/>
      <c r="AP52" s="67"/>
      <c r="AQ52" s="67"/>
      <c r="AR52" s="67"/>
      <c r="AS52" s="67"/>
    </row>
    <row r="53" spans="1:45" s="42" customFormat="1" ht="15" customHeight="1" x14ac:dyDescent="0.4">
      <c r="AH53" s="67"/>
      <c r="AI53" s="67"/>
      <c r="AJ53" s="67"/>
      <c r="AK53" s="67"/>
      <c r="AL53" s="67"/>
      <c r="AM53" s="67"/>
      <c r="AN53" s="67"/>
      <c r="AO53" s="67"/>
      <c r="AP53" s="67"/>
      <c r="AQ53" s="67"/>
      <c r="AR53" s="67"/>
      <c r="AS53" s="67"/>
    </row>
    <row r="54" spans="1:45" s="42" customFormat="1" ht="15" customHeight="1" x14ac:dyDescent="0.4">
      <c r="AH54" s="67"/>
      <c r="AI54" s="67"/>
      <c r="AJ54" s="67"/>
      <c r="AK54" s="67"/>
      <c r="AL54" s="67"/>
      <c r="AM54" s="67"/>
      <c r="AN54" s="67"/>
      <c r="AO54" s="67"/>
      <c r="AP54" s="67"/>
      <c r="AQ54" s="67"/>
      <c r="AR54" s="67"/>
      <c r="AS54" s="67"/>
    </row>
    <row r="55" spans="1:45" s="42" customFormat="1" ht="15" customHeight="1" x14ac:dyDescent="0.4">
      <c r="AH55" s="67"/>
      <c r="AI55" s="67"/>
      <c r="AJ55" s="67"/>
      <c r="AK55" s="67"/>
      <c r="AL55" s="67"/>
      <c r="AM55" s="67"/>
      <c r="AN55" s="67"/>
      <c r="AO55" s="67"/>
      <c r="AP55" s="67"/>
      <c r="AQ55" s="67"/>
      <c r="AR55" s="67"/>
      <c r="AS55" s="67"/>
    </row>
    <row r="56" spans="1:45" s="42" customFormat="1" ht="15" customHeight="1" x14ac:dyDescent="0.4">
      <c r="AH56" s="67"/>
      <c r="AI56" s="67"/>
      <c r="AJ56" s="67"/>
      <c r="AK56" s="67"/>
      <c r="AL56" s="67"/>
      <c r="AM56" s="67"/>
      <c r="AN56" s="67"/>
      <c r="AO56" s="67"/>
      <c r="AP56" s="67"/>
      <c r="AQ56" s="67"/>
      <c r="AR56" s="67"/>
      <c r="AS56" s="67"/>
    </row>
    <row r="57" spans="1:45" s="42" customFormat="1" ht="15" customHeight="1" x14ac:dyDescent="0.4">
      <c r="AH57" s="67"/>
      <c r="AI57" s="67"/>
      <c r="AJ57" s="67"/>
      <c r="AK57" s="67"/>
      <c r="AL57" s="67"/>
      <c r="AM57" s="67"/>
      <c r="AN57" s="67"/>
      <c r="AO57" s="67"/>
      <c r="AP57" s="67"/>
      <c r="AQ57" s="67"/>
      <c r="AR57" s="67"/>
      <c r="AS57" s="67"/>
    </row>
    <row r="58" spans="1:45" s="42" customFormat="1" ht="15" customHeight="1" x14ac:dyDescent="0.4">
      <c r="AH58" s="67"/>
      <c r="AI58" s="67"/>
      <c r="AJ58" s="67"/>
      <c r="AK58" s="67"/>
      <c r="AL58" s="67"/>
      <c r="AM58" s="67"/>
      <c r="AN58" s="67"/>
      <c r="AO58" s="67"/>
      <c r="AP58" s="67"/>
      <c r="AQ58" s="67"/>
      <c r="AR58" s="67"/>
      <c r="AS58" s="67"/>
    </row>
    <row r="59" spans="1:45" s="42" customFormat="1" ht="15" customHeight="1" x14ac:dyDescent="0.4">
      <c r="AH59" s="67"/>
      <c r="AI59" s="67"/>
      <c r="AJ59" s="67"/>
      <c r="AK59" s="67"/>
      <c r="AL59" s="67"/>
      <c r="AM59" s="67"/>
      <c r="AN59" s="67"/>
      <c r="AO59" s="67"/>
      <c r="AP59" s="67"/>
      <c r="AQ59" s="67"/>
      <c r="AR59" s="67"/>
      <c r="AS59" s="67"/>
    </row>
    <row r="60" spans="1:45" s="42" customFormat="1" ht="15" customHeight="1" x14ac:dyDescent="0.4">
      <c r="AH60" s="67"/>
      <c r="AI60" s="67"/>
      <c r="AJ60" s="67"/>
      <c r="AK60" s="67"/>
      <c r="AL60" s="67"/>
      <c r="AM60" s="67"/>
      <c r="AN60" s="67"/>
      <c r="AO60" s="67"/>
      <c r="AP60" s="67"/>
      <c r="AQ60" s="67"/>
      <c r="AR60" s="67"/>
      <c r="AS60" s="67"/>
    </row>
    <row r="61" spans="1:45" s="42" customFormat="1" ht="15" customHeight="1" x14ac:dyDescent="0.4">
      <c r="AH61" s="67"/>
      <c r="AI61" s="67"/>
      <c r="AJ61" s="67"/>
      <c r="AK61" s="67"/>
      <c r="AL61" s="67"/>
      <c r="AM61" s="67"/>
      <c r="AN61" s="67"/>
      <c r="AO61" s="67"/>
      <c r="AP61" s="67"/>
      <c r="AQ61" s="67"/>
      <c r="AR61" s="67"/>
      <c r="AS61" s="67"/>
    </row>
    <row r="62" spans="1:45" s="42" customFormat="1" ht="15" customHeight="1" x14ac:dyDescent="0.4">
      <c r="AH62" s="67"/>
      <c r="AI62" s="67"/>
      <c r="AJ62" s="67"/>
      <c r="AK62" s="67"/>
      <c r="AL62" s="67"/>
      <c r="AM62" s="67"/>
      <c r="AN62" s="67"/>
      <c r="AO62" s="67"/>
      <c r="AP62" s="67"/>
      <c r="AQ62" s="67"/>
      <c r="AR62" s="67"/>
      <c r="AS62" s="67"/>
    </row>
    <row r="63" spans="1:45" s="42" customFormat="1" ht="15" customHeight="1" x14ac:dyDescent="0.4">
      <c r="AH63" s="67"/>
      <c r="AI63" s="67"/>
      <c r="AJ63" s="67"/>
      <c r="AK63" s="67"/>
      <c r="AL63" s="67"/>
      <c r="AM63" s="67"/>
      <c r="AN63" s="67"/>
      <c r="AO63" s="67"/>
      <c r="AP63" s="67"/>
      <c r="AQ63" s="67"/>
      <c r="AR63" s="67"/>
      <c r="AS63" s="67"/>
    </row>
    <row r="64" spans="1:45" s="42" customFormat="1" ht="15" customHeight="1" x14ac:dyDescent="0.4">
      <c r="AH64" s="67"/>
      <c r="AI64" s="67"/>
      <c r="AJ64" s="67"/>
      <c r="AK64" s="67"/>
      <c r="AL64" s="67"/>
      <c r="AM64" s="67"/>
      <c r="AN64" s="67"/>
      <c r="AO64" s="67"/>
      <c r="AP64" s="67"/>
      <c r="AQ64" s="67"/>
      <c r="AR64" s="67"/>
      <c r="AS64" s="67"/>
    </row>
    <row r="65" spans="34:45" s="42" customFormat="1" ht="15" customHeight="1" x14ac:dyDescent="0.4">
      <c r="AH65" s="67"/>
      <c r="AI65" s="67"/>
      <c r="AJ65" s="67"/>
      <c r="AK65" s="67"/>
      <c r="AL65" s="67"/>
      <c r="AM65" s="67"/>
      <c r="AN65" s="67"/>
      <c r="AO65" s="67"/>
      <c r="AP65" s="67"/>
      <c r="AQ65" s="67"/>
      <c r="AR65" s="67"/>
      <c r="AS65" s="67"/>
    </row>
    <row r="66" spans="34:45" s="42" customFormat="1" ht="15" customHeight="1" x14ac:dyDescent="0.4">
      <c r="AH66" s="67"/>
      <c r="AI66" s="67"/>
      <c r="AJ66" s="67"/>
      <c r="AK66" s="67"/>
      <c r="AL66" s="67"/>
      <c r="AM66" s="67"/>
      <c r="AN66" s="67"/>
      <c r="AO66" s="67"/>
      <c r="AP66" s="67"/>
      <c r="AQ66" s="67"/>
      <c r="AR66" s="67"/>
      <c r="AS66" s="67"/>
    </row>
    <row r="67" spans="34:45" s="42" customFormat="1" ht="15" customHeight="1" x14ac:dyDescent="0.4">
      <c r="AH67" s="67"/>
      <c r="AI67" s="67"/>
      <c r="AJ67" s="67"/>
      <c r="AK67" s="67"/>
      <c r="AL67" s="67"/>
      <c r="AM67" s="67"/>
      <c r="AN67" s="67"/>
      <c r="AO67" s="67"/>
      <c r="AP67" s="67"/>
      <c r="AQ67" s="67"/>
      <c r="AR67" s="67"/>
      <c r="AS67" s="67"/>
    </row>
    <row r="68" spans="34:45" s="42" customFormat="1" ht="15" customHeight="1" x14ac:dyDescent="0.4">
      <c r="AH68" s="67"/>
      <c r="AI68" s="67"/>
      <c r="AJ68" s="67"/>
      <c r="AK68" s="67"/>
      <c r="AL68" s="67"/>
      <c r="AM68" s="67"/>
      <c r="AN68" s="67"/>
      <c r="AO68" s="67"/>
      <c r="AP68" s="67"/>
      <c r="AQ68" s="67"/>
      <c r="AR68" s="67"/>
      <c r="AS68" s="67"/>
    </row>
    <row r="69" spans="34:45" s="42" customFormat="1" ht="15" customHeight="1" x14ac:dyDescent="0.4">
      <c r="AH69" s="67"/>
      <c r="AI69" s="67"/>
      <c r="AJ69" s="67"/>
      <c r="AK69" s="67"/>
      <c r="AL69" s="67"/>
      <c r="AM69" s="67"/>
      <c r="AN69" s="67"/>
      <c r="AO69" s="67"/>
      <c r="AP69" s="67"/>
      <c r="AQ69" s="67"/>
      <c r="AR69" s="67"/>
      <c r="AS69" s="67"/>
    </row>
    <row r="70" spans="34:45" s="42" customFormat="1" ht="15" customHeight="1" x14ac:dyDescent="0.4">
      <c r="AH70" s="67"/>
      <c r="AI70" s="67"/>
      <c r="AJ70" s="67"/>
      <c r="AK70" s="67"/>
      <c r="AL70" s="67"/>
      <c r="AM70" s="67"/>
      <c r="AN70" s="67"/>
      <c r="AO70" s="67"/>
      <c r="AP70" s="67"/>
      <c r="AQ70" s="67"/>
      <c r="AR70" s="67"/>
      <c r="AS70" s="67"/>
    </row>
    <row r="71" spans="34:45" s="42" customFormat="1" ht="15" customHeight="1" x14ac:dyDescent="0.4">
      <c r="AH71" s="67"/>
      <c r="AI71" s="67"/>
      <c r="AJ71" s="67"/>
      <c r="AK71" s="67"/>
      <c r="AL71" s="67"/>
      <c r="AM71" s="67"/>
      <c r="AN71" s="67"/>
      <c r="AO71" s="67"/>
      <c r="AP71" s="67"/>
      <c r="AQ71" s="67"/>
      <c r="AR71" s="67"/>
      <c r="AS71" s="67"/>
    </row>
    <row r="72" spans="34:45" s="42" customFormat="1" ht="15" customHeight="1" x14ac:dyDescent="0.4">
      <c r="AH72" s="67"/>
      <c r="AI72" s="67"/>
      <c r="AJ72" s="67"/>
      <c r="AK72" s="67"/>
      <c r="AL72" s="67"/>
      <c r="AM72" s="67"/>
      <c r="AN72" s="67"/>
      <c r="AO72" s="67"/>
      <c r="AP72" s="67"/>
      <c r="AQ72" s="67"/>
      <c r="AR72" s="67"/>
      <c r="AS72" s="67"/>
    </row>
    <row r="73" spans="34:45" s="42" customFormat="1" ht="15" customHeight="1" x14ac:dyDescent="0.4">
      <c r="AH73" s="67"/>
      <c r="AI73" s="67"/>
      <c r="AJ73" s="67"/>
      <c r="AK73" s="67"/>
      <c r="AL73" s="67"/>
      <c r="AM73" s="67"/>
      <c r="AN73" s="67"/>
      <c r="AO73" s="67"/>
      <c r="AP73" s="67"/>
      <c r="AQ73" s="67"/>
      <c r="AR73" s="67"/>
      <c r="AS73" s="67"/>
    </row>
    <row r="74" spans="34:45" s="42" customFormat="1" ht="15" customHeight="1" x14ac:dyDescent="0.4">
      <c r="AH74" s="67"/>
      <c r="AI74" s="67"/>
      <c r="AJ74" s="67"/>
      <c r="AK74" s="67"/>
      <c r="AL74" s="67"/>
      <c r="AM74" s="67"/>
      <c r="AN74" s="67"/>
      <c r="AO74" s="67"/>
      <c r="AP74" s="67"/>
      <c r="AQ74" s="67"/>
      <c r="AR74" s="67"/>
      <c r="AS74" s="67"/>
    </row>
    <row r="75" spans="34:45" s="42" customFormat="1" ht="15" customHeight="1" x14ac:dyDescent="0.4">
      <c r="AH75" s="67"/>
      <c r="AI75" s="67"/>
      <c r="AJ75" s="67"/>
      <c r="AK75" s="67"/>
      <c r="AL75" s="67"/>
      <c r="AM75" s="67"/>
      <c r="AN75" s="67"/>
      <c r="AO75" s="67"/>
      <c r="AP75" s="67"/>
      <c r="AQ75" s="67"/>
      <c r="AR75" s="67"/>
      <c r="AS75" s="67"/>
    </row>
    <row r="76" spans="34:45" s="42" customFormat="1" ht="15" customHeight="1" x14ac:dyDescent="0.4">
      <c r="AH76" s="67"/>
      <c r="AI76" s="67"/>
      <c r="AJ76" s="67"/>
      <c r="AK76" s="67"/>
      <c r="AL76" s="67"/>
      <c r="AM76" s="67"/>
      <c r="AN76" s="67"/>
      <c r="AO76" s="67"/>
      <c r="AP76" s="67"/>
      <c r="AQ76" s="67"/>
      <c r="AR76" s="67"/>
      <c r="AS76" s="67"/>
    </row>
    <row r="77" spans="34:45" s="42" customFormat="1" ht="15" customHeight="1" x14ac:dyDescent="0.4">
      <c r="AH77" s="67"/>
      <c r="AI77" s="67"/>
      <c r="AJ77" s="67"/>
      <c r="AK77" s="67"/>
      <c r="AL77" s="67"/>
      <c r="AM77" s="67"/>
      <c r="AN77" s="67"/>
      <c r="AO77" s="67"/>
      <c r="AP77" s="67"/>
      <c r="AQ77" s="67"/>
      <c r="AR77" s="67"/>
      <c r="AS77" s="67"/>
    </row>
    <row r="78" spans="34:45" s="42" customFormat="1" ht="15" customHeight="1" x14ac:dyDescent="0.4">
      <c r="AH78" s="67"/>
      <c r="AI78" s="67"/>
      <c r="AJ78" s="67"/>
      <c r="AK78" s="67"/>
      <c r="AL78" s="67"/>
      <c r="AM78" s="67"/>
      <c r="AN78" s="67"/>
      <c r="AO78" s="67"/>
      <c r="AP78" s="67"/>
      <c r="AQ78" s="67"/>
      <c r="AR78" s="67"/>
      <c r="AS78" s="67"/>
    </row>
    <row r="79" spans="34:45" s="42" customFormat="1" ht="15" customHeight="1" x14ac:dyDescent="0.4">
      <c r="AH79" s="67"/>
      <c r="AI79" s="67"/>
      <c r="AJ79" s="67"/>
      <c r="AK79" s="67"/>
      <c r="AL79" s="67"/>
      <c r="AM79" s="67"/>
      <c r="AN79" s="67"/>
      <c r="AO79" s="67"/>
      <c r="AP79" s="67"/>
      <c r="AQ79" s="67"/>
      <c r="AR79" s="67"/>
      <c r="AS79" s="67"/>
    </row>
    <row r="80" spans="34:45" s="42" customFormat="1" ht="15" customHeight="1" x14ac:dyDescent="0.4">
      <c r="AH80" s="67"/>
      <c r="AI80" s="67"/>
      <c r="AJ80" s="67"/>
      <c r="AK80" s="67"/>
      <c r="AL80" s="67"/>
      <c r="AM80" s="67"/>
      <c r="AN80" s="67"/>
      <c r="AO80" s="67"/>
      <c r="AP80" s="67"/>
      <c r="AQ80" s="67"/>
      <c r="AR80" s="67"/>
      <c r="AS80" s="67"/>
    </row>
    <row r="81" spans="34:45" s="42" customFormat="1" ht="15" customHeight="1" x14ac:dyDescent="0.4">
      <c r="AH81" s="67"/>
      <c r="AI81" s="67"/>
      <c r="AJ81" s="67"/>
      <c r="AK81" s="67"/>
      <c r="AL81" s="67"/>
      <c r="AM81" s="67"/>
      <c r="AN81" s="67"/>
      <c r="AO81" s="67"/>
      <c r="AP81" s="67"/>
      <c r="AQ81" s="67"/>
      <c r="AR81" s="67"/>
      <c r="AS81" s="67"/>
    </row>
    <row r="82" spans="34:45" s="42" customFormat="1" ht="15" customHeight="1" x14ac:dyDescent="0.4">
      <c r="AH82" s="67"/>
      <c r="AI82" s="67"/>
      <c r="AJ82" s="67"/>
      <c r="AK82" s="67"/>
      <c r="AL82" s="67"/>
      <c r="AM82" s="67"/>
      <c r="AN82" s="67"/>
      <c r="AO82" s="67"/>
      <c r="AP82" s="67"/>
      <c r="AQ82" s="67"/>
      <c r="AR82" s="67"/>
      <c r="AS82" s="67"/>
    </row>
    <row r="83" spans="34:45" s="42" customFormat="1" ht="15" customHeight="1" x14ac:dyDescent="0.4">
      <c r="AH83" s="67"/>
      <c r="AI83" s="67"/>
      <c r="AJ83" s="67"/>
      <c r="AK83" s="67"/>
      <c r="AL83" s="67"/>
      <c r="AM83" s="67"/>
      <c r="AN83" s="67"/>
      <c r="AO83" s="67"/>
      <c r="AP83" s="67"/>
      <c r="AQ83" s="67"/>
      <c r="AR83" s="67"/>
      <c r="AS83" s="67"/>
    </row>
    <row r="84" spans="34:45" s="42" customFormat="1" ht="15" customHeight="1" x14ac:dyDescent="0.4">
      <c r="AH84" s="67"/>
      <c r="AI84" s="67"/>
      <c r="AJ84" s="67"/>
      <c r="AK84" s="67"/>
      <c r="AL84" s="67"/>
      <c r="AM84" s="67"/>
      <c r="AN84" s="67"/>
      <c r="AO84" s="67"/>
      <c r="AP84" s="67"/>
      <c r="AQ84" s="67"/>
      <c r="AR84" s="67"/>
      <c r="AS84" s="67"/>
    </row>
    <row r="85" spans="34:45" ht="15" customHeight="1" x14ac:dyDescent="0.4"/>
    <row r="86" spans="34:45" ht="15" customHeight="1" x14ac:dyDescent="0.4"/>
    <row r="87" spans="34:45" ht="15" customHeight="1" x14ac:dyDescent="0.4"/>
    <row r="88" spans="34:45" ht="15" customHeight="1" x14ac:dyDescent="0.4"/>
    <row r="89" spans="34:45" ht="15" customHeight="1" x14ac:dyDescent="0.4"/>
    <row r="90" spans="34:45" ht="15" customHeight="1" x14ac:dyDescent="0.4"/>
    <row r="91" spans="34:45" ht="15" customHeight="1" x14ac:dyDescent="0.4"/>
    <row r="92" spans="34:45" ht="15" customHeight="1" x14ac:dyDescent="0.4"/>
    <row r="93" spans="34:45" ht="15" customHeight="1" x14ac:dyDescent="0.4"/>
    <row r="94" spans="34:45" ht="15" customHeight="1" x14ac:dyDescent="0.4"/>
    <row r="95" spans="34:45" ht="15" customHeight="1" x14ac:dyDescent="0.4"/>
    <row r="96" spans="34:45" ht="15" customHeight="1" x14ac:dyDescent="0.4"/>
    <row r="97" ht="15" customHeight="1" x14ac:dyDescent="0.4"/>
    <row r="98" ht="15" customHeight="1" x14ac:dyDescent="0.4"/>
    <row r="99" ht="15" customHeight="1" x14ac:dyDescent="0.4"/>
    <row r="100" ht="15" customHeight="1" x14ac:dyDescent="0.4"/>
    <row r="101" ht="15" customHeight="1" x14ac:dyDescent="0.4"/>
    <row r="102" ht="15" customHeight="1" x14ac:dyDescent="0.4"/>
    <row r="103" ht="15" customHeight="1" x14ac:dyDescent="0.4"/>
    <row r="104" ht="15" customHeight="1" x14ac:dyDescent="0.4"/>
    <row r="105" ht="15" customHeight="1" x14ac:dyDescent="0.4"/>
    <row r="106" ht="15" customHeight="1" x14ac:dyDescent="0.4"/>
    <row r="107" ht="15" customHeight="1" x14ac:dyDescent="0.4"/>
    <row r="108" ht="15" customHeight="1" x14ac:dyDescent="0.4"/>
    <row r="109" ht="15" customHeight="1" x14ac:dyDescent="0.4"/>
    <row r="110" ht="15" customHeight="1" x14ac:dyDescent="0.4"/>
    <row r="111" ht="15" customHeight="1" x14ac:dyDescent="0.4"/>
    <row r="112" ht="15" customHeight="1" x14ac:dyDescent="0.4"/>
    <row r="113" ht="15" customHeight="1" x14ac:dyDescent="0.4"/>
    <row r="114" ht="15" customHeight="1" x14ac:dyDescent="0.4"/>
    <row r="115" ht="15" customHeight="1" x14ac:dyDescent="0.4"/>
    <row r="116" ht="15" customHeight="1" x14ac:dyDescent="0.4"/>
  </sheetData>
  <sheetProtection algorithmName="SHA-512" hashValue="fJGus8viFQO2mIgsybeOTv3VGsc/fgRtCwpg98Rfzi7+m9uKeJJ5jpzZAKDWxZwLOadmV0vhP2UwByQYO4JlTw==" saltValue="Dc2iP8pOsDvXYnffJVmVVA==" spinCount="100000" sheet="1" objects="1" scenarios="1"/>
  <mergeCells count="186">
    <mergeCell ref="U25:Y25"/>
    <mergeCell ref="U15:Y15"/>
    <mergeCell ref="U18:Y18"/>
    <mergeCell ref="U16:Y17"/>
    <mergeCell ref="U19:Y20"/>
    <mergeCell ref="U23:Y24"/>
    <mergeCell ref="U26:Y27"/>
    <mergeCell ref="Z8:AD8"/>
    <mergeCell ref="Z11:AD11"/>
    <mergeCell ref="U22:Y22"/>
    <mergeCell ref="U8:Y8"/>
    <mergeCell ref="U11:Y11"/>
    <mergeCell ref="AA14:AC14"/>
    <mergeCell ref="Z16:AD17"/>
    <mergeCell ref="Z23:AD24"/>
    <mergeCell ref="Z19:AD20"/>
    <mergeCell ref="Z22:AD22"/>
    <mergeCell ref="Z25:AD25"/>
    <mergeCell ref="Z15:AD15"/>
    <mergeCell ref="Z18:AD18"/>
    <mergeCell ref="Z26:AD27"/>
    <mergeCell ref="U12:Y13"/>
    <mergeCell ref="Z12:AD13"/>
    <mergeCell ref="K25:O25"/>
    <mergeCell ref="K15:O15"/>
    <mergeCell ref="K18:O20"/>
    <mergeCell ref="K16:O17"/>
    <mergeCell ref="K26:O27"/>
    <mergeCell ref="K23:O24"/>
    <mergeCell ref="P8:T8"/>
    <mergeCell ref="P11:T11"/>
    <mergeCell ref="K22:O22"/>
    <mergeCell ref="K8:O8"/>
    <mergeCell ref="K11:O11"/>
    <mergeCell ref="L14:N14"/>
    <mergeCell ref="Q14:S14"/>
    <mergeCell ref="P15:T17"/>
    <mergeCell ref="P18:T20"/>
    <mergeCell ref="P22:T24"/>
    <mergeCell ref="P25:T27"/>
    <mergeCell ref="K12:O13"/>
    <mergeCell ref="P12:T13"/>
    <mergeCell ref="C48:E48"/>
    <mergeCell ref="F48:J48"/>
    <mergeCell ref="C49:E49"/>
    <mergeCell ref="C50:E50"/>
    <mergeCell ref="A45:A50"/>
    <mergeCell ref="B45:B47"/>
    <mergeCell ref="C45:E45"/>
    <mergeCell ref="F45:J45"/>
    <mergeCell ref="C46:E46"/>
    <mergeCell ref="C47:E47"/>
    <mergeCell ref="B48:B50"/>
    <mergeCell ref="F46:J47"/>
    <mergeCell ref="F49:J50"/>
    <mergeCell ref="C41:E41"/>
    <mergeCell ref="F41:J41"/>
    <mergeCell ref="C42:E42"/>
    <mergeCell ref="C43:E43"/>
    <mergeCell ref="A38:A43"/>
    <mergeCell ref="B38:B40"/>
    <mergeCell ref="C38:E38"/>
    <mergeCell ref="F38:J38"/>
    <mergeCell ref="C39:E39"/>
    <mergeCell ref="C40:E40"/>
    <mergeCell ref="B41:B43"/>
    <mergeCell ref="F39:J40"/>
    <mergeCell ref="F30:J30"/>
    <mergeCell ref="K30:O30"/>
    <mergeCell ref="P30:T30"/>
    <mergeCell ref="U30:Y30"/>
    <mergeCell ref="Z30:AD30"/>
    <mergeCell ref="A31:A36"/>
    <mergeCell ref="B31:B33"/>
    <mergeCell ref="C31:E31"/>
    <mergeCell ref="F31:J31"/>
    <mergeCell ref="C32:E32"/>
    <mergeCell ref="K31:O31"/>
    <mergeCell ref="P31:T31"/>
    <mergeCell ref="U31:Y31"/>
    <mergeCell ref="Z31:AD31"/>
    <mergeCell ref="K34:O34"/>
    <mergeCell ref="P34:T34"/>
    <mergeCell ref="C33:E33"/>
    <mergeCell ref="B34:B36"/>
    <mergeCell ref="C34:E34"/>
    <mergeCell ref="F34:J34"/>
    <mergeCell ref="C35:E35"/>
    <mergeCell ref="C36:E36"/>
    <mergeCell ref="P32:T33"/>
    <mergeCell ref="P35:T36"/>
    <mergeCell ref="B25:B27"/>
    <mergeCell ref="A8:A13"/>
    <mergeCell ref="A15:A20"/>
    <mergeCell ref="A22:A27"/>
    <mergeCell ref="A29:E29"/>
    <mergeCell ref="C30:E30"/>
    <mergeCell ref="C23:E23"/>
    <mergeCell ref="C24:E24"/>
    <mergeCell ref="C25:E25"/>
    <mergeCell ref="C26:E26"/>
    <mergeCell ref="C27:E27"/>
    <mergeCell ref="B8:B10"/>
    <mergeCell ref="B11:B13"/>
    <mergeCell ref="B15:B17"/>
    <mergeCell ref="B18:B20"/>
    <mergeCell ref="B22:B24"/>
    <mergeCell ref="C17:E17"/>
    <mergeCell ref="C18:E18"/>
    <mergeCell ref="C19:E19"/>
    <mergeCell ref="C20:E20"/>
    <mergeCell ref="C22:E22"/>
    <mergeCell ref="F16:J17"/>
    <mergeCell ref="F19:J20"/>
    <mergeCell ref="F23:J24"/>
    <mergeCell ref="F26:J27"/>
    <mergeCell ref="C8:E8"/>
    <mergeCell ref="C9:E9"/>
    <mergeCell ref="C10:E10"/>
    <mergeCell ref="C12:E12"/>
    <mergeCell ref="C13:E13"/>
    <mergeCell ref="C11:E11"/>
    <mergeCell ref="C15:E15"/>
    <mergeCell ref="C16:E16"/>
    <mergeCell ref="F12:J13"/>
    <mergeCell ref="F22:J22"/>
    <mergeCell ref="F25:J25"/>
    <mergeCell ref="F15:J15"/>
    <mergeCell ref="F18:J18"/>
    <mergeCell ref="G14:I14"/>
    <mergeCell ref="A6:E6"/>
    <mergeCell ref="F8:J8"/>
    <mergeCell ref="F11:J11"/>
    <mergeCell ref="A1:AD1"/>
    <mergeCell ref="A2:AD2"/>
    <mergeCell ref="Z7:AD7"/>
    <mergeCell ref="U7:Y7"/>
    <mergeCell ref="P7:T7"/>
    <mergeCell ref="K7:O7"/>
    <mergeCell ref="F7:J7"/>
    <mergeCell ref="C7:E7"/>
    <mergeCell ref="F9:J10"/>
    <mergeCell ref="K9:O10"/>
    <mergeCell ref="U9:Y10"/>
    <mergeCell ref="P9:T10"/>
    <mergeCell ref="Z9:AD10"/>
    <mergeCell ref="O4:R4"/>
    <mergeCell ref="S4:AD4"/>
    <mergeCell ref="K48:O48"/>
    <mergeCell ref="U48:Y48"/>
    <mergeCell ref="Z48:AD48"/>
    <mergeCell ref="P48:T50"/>
    <mergeCell ref="K49:O50"/>
    <mergeCell ref="U49:Y50"/>
    <mergeCell ref="Z49:AD50"/>
    <mergeCell ref="K45:O45"/>
    <mergeCell ref="U45:Y45"/>
    <mergeCell ref="Z45:AD45"/>
    <mergeCell ref="P45:T47"/>
    <mergeCell ref="K46:O47"/>
    <mergeCell ref="U46:Y47"/>
    <mergeCell ref="Z46:AD47"/>
    <mergeCell ref="K39:O40"/>
    <mergeCell ref="U39:Y40"/>
    <mergeCell ref="Z39:AD40"/>
    <mergeCell ref="K41:O43"/>
    <mergeCell ref="P41:T43"/>
    <mergeCell ref="F42:J43"/>
    <mergeCell ref="U42:Y43"/>
    <mergeCell ref="Z42:AD43"/>
    <mergeCell ref="U41:Y41"/>
    <mergeCell ref="Z41:AD41"/>
    <mergeCell ref="P38:T40"/>
    <mergeCell ref="K38:O38"/>
    <mergeCell ref="U38:Y38"/>
    <mergeCell ref="Z38:AD38"/>
    <mergeCell ref="F32:J33"/>
    <mergeCell ref="K32:O33"/>
    <mergeCell ref="F35:J36"/>
    <mergeCell ref="K35:O36"/>
    <mergeCell ref="U32:Y33"/>
    <mergeCell ref="Z32:AD33"/>
    <mergeCell ref="U35:Y36"/>
    <mergeCell ref="Z35:AD36"/>
    <mergeCell ref="U34:Y34"/>
    <mergeCell ref="Z34:AD34"/>
  </mergeCells>
  <phoneticPr fontId="1"/>
  <pageMargins left="0.59055118110236227" right="0.59055118110236227" top="0.59055118110236227" bottom="0.59055118110236227" header="0" footer="0"/>
  <pageSetup paperSize="9" scale="98"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7DD2F1-E38E-480A-BF29-A94CCF9C2954}">
  <sheetPr codeName="Sheet7">
    <pageSetUpPr fitToPage="1"/>
  </sheetPr>
  <dimension ref="A1:AF94"/>
  <sheetViews>
    <sheetView zoomScale="85" zoomScaleNormal="85" workbookViewId="0">
      <selection activeCell="D27" sqref="D27"/>
    </sheetView>
  </sheetViews>
  <sheetFormatPr defaultRowHeight="18.75" x14ac:dyDescent="0.4"/>
  <cols>
    <col min="2" max="2" width="15.625" bestFit="1" customWidth="1"/>
    <col min="3" max="3" width="21.375" bestFit="1" customWidth="1"/>
    <col min="4" max="4" width="16.75" customWidth="1"/>
    <col min="5" max="5" width="22.125" customWidth="1"/>
    <col min="6" max="6" width="15.375" customWidth="1"/>
    <col min="7" max="7" width="21.375" bestFit="1" customWidth="1"/>
    <col min="8" max="8" width="16.375" bestFit="1" customWidth="1"/>
    <col min="9" max="9" width="21.375" bestFit="1" customWidth="1"/>
    <col min="10" max="10" width="16.75" bestFit="1" customWidth="1"/>
    <col min="11" max="11" width="21.375" bestFit="1" customWidth="1"/>
    <col min="12" max="12" width="15.375" customWidth="1"/>
    <col min="13" max="13" width="21.375" bestFit="1" customWidth="1"/>
    <col min="14" max="14" width="15.625" bestFit="1" customWidth="1"/>
    <col min="15" max="15" width="21.375" bestFit="1" customWidth="1"/>
    <col min="16" max="16" width="19.625" bestFit="1" customWidth="1"/>
    <col min="17" max="17" width="25.625" bestFit="1" customWidth="1"/>
    <col min="18" max="18" width="18" bestFit="1" customWidth="1"/>
    <col min="19" max="19" width="24" bestFit="1" customWidth="1"/>
    <col min="20" max="20" width="12.625" bestFit="1" customWidth="1"/>
    <col min="21" max="21" width="17.25" bestFit="1" customWidth="1"/>
    <col min="22" max="31" width="18.125" customWidth="1"/>
  </cols>
  <sheetData>
    <row r="1" spans="1:13" ht="25.5" x14ac:dyDescent="0.4">
      <c r="A1" s="2" t="s">
        <v>741</v>
      </c>
      <c r="E1" t="s">
        <v>190</v>
      </c>
    </row>
    <row r="2" spans="1:13" x14ac:dyDescent="0.4">
      <c r="E2" t="s">
        <v>208</v>
      </c>
    </row>
    <row r="3" spans="1:13" s="3" customFormat="1" ht="24" customHeight="1" x14ac:dyDescent="0.4">
      <c r="B3" s="88" t="s">
        <v>185</v>
      </c>
    </row>
    <row r="4" spans="1:13" s="4" customFormat="1" ht="20.25" customHeight="1" x14ac:dyDescent="0.4">
      <c r="B4" s="5" t="s">
        <v>141</v>
      </c>
      <c r="C4" s="4" t="s">
        <v>148</v>
      </c>
      <c r="D4" s="5" t="s">
        <v>43</v>
      </c>
      <c r="E4" s="4" t="s">
        <v>149</v>
      </c>
      <c r="F4" s="5" t="s">
        <v>47</v>
      </c>
      <c r="G4" s="4" t="s">
        <v>150</v>
      </c>
      <c r="H4" s="5" t="s">
        <v>50</v>
      </c>
      <c r="I4" s="4" t="s">
        <v>151</v>
      </c>
      <c r="J4" s="5" t="s">
        <v>54</v>
      </c>
      <c r="K4" s="4" t="s">
        <v>152</v>
      </c>
      <c r="L4" s="5" t="s">
        <v>57</v>
      </c>
      <c r="M4" s="4" t="s">
        <v>153</v>
      </c>
    </row>
    <row r="5" spans="1:13" s="3" customFormat="1" ht="20.25" customHeight="1" x14ac:dyDescent="0.4">
      <c r="A5" s="3">
        <v>1</v>
      </c>
      <c r="B5" s="5" t="s">
        <v>17</v>
      </c>
      <c r="C5" s="5" t="s">
        <v>40</v>
      </c>
      <c r="D5" s="5" t="s">
        <v>20</v>
      </c>
      <c r="E5" s="5" t="s">
        <v>44</v>
      </c>
      <c r="F5" s="5" t="s">
        <v>23</v>
      </c>
      <c r="G5" s="5" t="s">
        <v>48</v>
      </c>
      <c r="H5" s="5" t="s">
        <v>24</v>
      </c>
      <c r="I5" s="5" t="s">
        <v>51</v>
      </c>
      <c r="J5" s="5" t="s">
        <v>26</v>
      </c>
      <c r="K5" s="5" t="s">
        <v>55</v>
      </c>
      <c r="L5" s="5" t="s">
        <v>18</v>
      </c>
      <c r="M5" s="5" t="s">
        <v>58</v>
      </c>
    </row>
    <row r="6" spans="1:13" s="3" customFormat="1" ht="20.25" customHeight="1" x14ac:dyDescent="0.4">
      <c r="A6" s="3">
        <v>2</v>
      </c>
      <c r="B6" s="5" t="s">
        <v>18</v>
      </c>
      <c r="C6" s="5" t="s">
        <v>41</v>
      </c>
      <c r="D6" s="5" t="s">
        <v>21</v>
      </c>
      <c r="E6" s="5" t="s">
        <v>45</v>
      </c>
      <c r="F6" s="5" t="s">
        <v>19</v>
      </c>
      <c r="G6" s="5" t="s">
        <v>49</v>
      </c>
      <c r="H6" s="5" t="s">
        <v>19</v>
      </c>
      <c r="I6" s="5" t="s">
        <v>52</v>
      </c>
      <c r="J6" s="5" t="s">
        <v>27</v>
      </c>
      <c r="K6" s="5" t="s">
        <v>56</v>
      </c>
    </row>
    <row r="7" spans="1:13" s="3" customFormat="1" ht="20.25" customHeight="1" x14ac:dyDescent="0.4">
      <c r="A7" s="3">
        <v>3</v>
      </c>
      <c r="B7" s="5" t="s">
        <v>19</v>
      </c>
      <c r="C7" s="5" t="s">
        <v>42</v>
      </c>
      <c r="D7" s="5" t="s">
        <v>668</v>
      </c>
      <c r="E7" s="5" t="s">
        <v>46</v>
      </c>
      <c r="F7" s="5" t="s">
        <v>22</v>
      </c>
      <c r="G7" s="5" t="s">
        <v>756</v>
      </c>
      <c r="H7" s="5" t="s">
        <v>25</v>
      </c>
      <c r="I7" s="5" t="s">
        <v>53</v>
      </c>
    </row>
    <row r="8" spans="1:13" s="3" customFormat="1" ht="20.25" customHeight="1" x14ac:dyDescent="0.4">
      <c r="A8" s="3">
        <v>4</v>
      </c>
      <c r="D8" s="5" t="s">
        <v>669</v>
      </c>
      <c r="E8" s="5" t="s">
        <v>670</v>
      </c>
    </row>
    <row r="9" spans="1:13" s="3" customFormat="1" ht="20.25" customHeight="1" x14ac:dyDescent="0.4">
      <c r="A9" s="3">
        <v>5</v>
      </c>
      <c r="B9" s="5"/>
      <c r="C9" s="5"/>
      <c r="D9" s="5"/>
      <c r="E9" s="5"/>
      <c r="F9" s="5"/>
      <c r="G9" s="5"/>
      <c r="H9" s="5"/>
      <c r="I9" s="5"/>
    </row>
    <row r="10" spans="1:13" s="3" customFormat="1" ht="20.25" customHeight="1" x14ac:dyDescent="0.4">
      <c r="A10" s="3">
        <v>6</v>
      </c>
      <c r="B10" s="5"/>
      <c r="C10" s="5"/>
      <c r="D10" s="5"/>
      <c r="E10" s="5"/>
      <c r="F10" s="5"/>
      <c r="G10" s="5"/>
      <c r="H10" s="5"/>
      <c r="I10" s="5"/>
    </row>
    <row r="11" spans="1:13" s="3" customFormat="1" ht="20.25" customHeight="1" x14ac:dyDescent="0.4">
      <c r="A11" s="3">
        <v>7</v>
      </c>
      <c r="B11" s="5" t="s">
        <v>184</v>
      </c>
      <c r="C11" s="5"/>
      <c r="D11" s="5"/>
      <c r="E11" s="5"/>
      <c r="F11" s="5"/>
      <c r="G11" s="5"/>
      <c r="H11" s="5"/>
      <c r="I11" s="5"/>
    </row>
    <row r="12" spans="1:13" s="3" customFormat="1" ht="20.25" customHeight="1" x14ac:dyDescent="0.4"/>
    <row r="13" spans="1:13" s="3" customFormat="1" ht="20.25" customHeight="1" x14ac:dyDescent="0.4">
      <c r="B13" s="88" t="s">
        <v>186</v>
      </c>
    </row>
    <row r="14" spans="1:13" s="4" customFormat="1" ht="20.25" customHeight="1" x14ac:dyDescent="0.4">
      <c r="B14" s="5" t="s">
        <v>59</v>
      </c>
      <c r="C14" s="4" t="s">
        <v>154</v>
      </c>
      <c r="D14" s="5" t="s">
        <v>64</v>
      </c>
      <c r="E14" s="4" t="s">
        <v>155</v>
      </c>
      <c r="F14" s="5" t="s">
        <v>68</v>
      </c>
      <c r="G14" s="4" t="s">
        <v>156</v>
      </c>
      <c r="H14" s="5" t="s">
        <v>278</v>
      </c>
      <c r="I14" s="4" t="s">
        <v>279</v>
      </c>
      <c r="J14" s="78" t="s">
        <v>70</v>
      </c>
      <c r="K14" s="79" t="s">
        <v>157</v>
      </c>
      <c r="L14" s="78" t="s">
        <v>73</v>
      </c>
      <c r="M14" s="83" t="s">
        <v>158</v>
      </c>
    </row>
    <row r="15" spans="1:13" s="3" customFormat="1" ht="20.25" customHeight="1" x14ac:dyDescent="0.4">
      <c r="A15" s="3">
        <v>1</v>
      </c>
      <c r="B15" s="5" t="s">
        <v>28</v>
      </c>
      <c r="C15" s="5" t="s">
        <v>60</v>
      </c>
      <c r="D15" s="5" t="s">
        <v>21</v>
      </c>
      <c r="E15" s="5" t="s">
        <v>65</v>
      </c>
      <c r="F15" s="5" t="s">
        <v>18</v>
      </c>
      <c r="G15" s="5" t="s">
        <v>734</v>
      </c>
      <c r="H15" s="3" t="s">
        <v>307</v>
      </c>
      <c r="I15" s="3" t="s">
        <v>307</v>
      </c>
      <c r="J15" s="16" t="s">
        <v>21</v>
      </c>
      <c r="K15" s="16" t="s">
        <v>71</v>
      </c>
      <c r="L15" s="16" t="s">
        <v>671</v>
      </c>
      <c r="M15" s="3" t="s">
        <v>307</v>
      </c>
    </row>
    <row r="16" spans="1:13" s="3" customFormat="1" ht="20.25" customHeight="1" x14ac:dyDescent="0.4">
      <c r="A16" s="3">
        <v>2</v>
      </c>
      <c r="B16" s="5" t="s">
        <v>21</v>
      </c>
      <c r="C16" s="5" t="s">
        <v>61</v>
      </c>
      <c r="D16" s="5" t="s">
        <v>668</v>
      </c>
      <c r="E16" s="5" t="s">
        <v>66</v>
      </c>
      <c r="F16" s="5" t="s">
        <v>31</v>
      </c>
      <c r="G16" s="5" t="s">
        <v>69</v>
      </c>
      <c r="J16" s="23" t="s">
        <v>19</v>
      </c>
      <c r="K16" s="23" t="s">
        <v>72</v>
      </c>
      <c r="L16" s="80"/>
      <c r="M16" s="81"/>
    </row>
    <row r="17" spans="1:13" s="3" customFormat="1" ht="20.25" customHeight="1" x14ac:dyDescent="0.4">
      <c r="A17" s="3">
        <v>3</v>
      </c>
      <c r="B17" s="5" t="s">
        <v>18</v>
      </c>
      <c r="C17" s="5" t="s">
        <v>62</v>
      </c>
      <c r="D17" s="5" t="s">
        <v>30</v>
      </c>
      <c r="E17" s="5" t="s">
        <v>67</v>
      </c>
      <c r="J17" s="15"/>
      <c r="K17" s="15"/>
      <c r="L17" s="15"/>
      <c r="M17" s="82"/>
    </row>
    <row r="18" spans="1:13" s="3" customFormat="1" ht="20.25" customHeight="1" x14ac:dyDescent="0.4">
      <c r="A18" s="3">
        <v>4</v>
      </c>
      <c r="B18" s="5" t="s">
        <v>29</v>
      </c>
      <c r="C18" s="5" t="s">
        <v>63</v>
      </c>
      <c r="J18" s="80"/>
      <c r="K18" s="80"/>
      <c r="L18" s="80"/>
      <c r="M18" s="81"/>
    </row>
    <row r="19" spans="1:13" s="3" customFormat="1" ht="20.25" customHeight="1" x14ac:dyDescent="0.4">
      <c r="A19" s="3">
        <v>5</v>
      </c>
      <c r="B19" s="5"/>
      <c r="C19" s="5"/>
      <c r="D19" s="5"/>
      <c r="E19" s="5"/>
      <c r="J19" s="15"/>
      <c r="K19" s="15"/>
      <c r="L19" s="15"/>
      <c r="M19" s="82"/>
    </row>
    <row r="20" spans="1:13" s="3" customFormat="1" ht="20.25" customHeight="1" x14ac:dyDescent="0.4">
      <c r="A20" s="3">
        <v>6</v>
      </c>
      <c r="B20" s="5"/>
      <c r="C20" s="5"/>
      <c r="D20" s="5"/>
      <c r="E20" s="5"/>
      <c r="J20" s="80"/>
      <c r="K20" s="80"/>
      <c r="L20" s="80"/>
      <c r="M20" s="81"/>
    </row>
    <row r="21" spans="1:13" s="3" customFormat="1" ht="20.25" customHeight="1" x14ac:dyDescent="0.4">
      <c r="A21" s="3">
        <v>7</v>
      </c>
      <c r="B21" s="5"/>
      <c r="C21" s="5"/>
      <c r="D21" s="5"/>
      <c r="E21" s="5"/>
      <c r="J21" s="15"/>
      <c r="K21" s="15"/>
      <c r="L21" s="15"/>
      <c r="M21" s="82"/>
    </row>
    <row r="22" spans="1:13" s="3" customFormat="1" ht="20.25" customHeight="1" x14ac:dyDescent="0.4">
      <c r="B22" s="5"/>
      <c r="C22" s="5"/>
      <c r="D22" s="5"/>
      <c r="E22" s="5"/>
    </row>
    <row r="23" spans="1:13" s="3" customFormat="1" ht="20.25" customHeight="1" x14ac:dyDescent="0.4">
      <c r="A23" s="5"/>
      <c r="B23" s="89" t="s">
        <v>187</v>
      </c>
    </row>
    <row r="24" spans="1:13" s="4" customFormat="1" ht="20.25" customHeight="1" x14ac:dyDescent="0.4">
      <c r="A24" s="5"/>
      <c r="B24" s="18" t="s">
        <v>129</v>
      </c>
      <c r="C24" s="20" t="s">
        <v>142</v>
      </c>
      <c r="D24" s="20" t="s">
        <v>130</v>
      </c>
      <c r="E24" s="20" t="s">
        <v>143</v>
      </c>
      <c r="F24" s="21" t="s">
        <v>131</v>
      </c>
      <c r="G24" s="20" t="s">
        <v>144</v>
      </c>
      <c r="H24" s="21" t="s">
        <v>132</v>
      </c>
      <c r="I24" s="20" t="s">
        <v>145</v>
      </c>
      <c r="J24" s="21" t="s">
        <v>133</v>
      </c>
      <c r="K24" s="20" t="s">
        <v>146</v>
      </c>
      <c r="L24" s="21" t="s">
        <v>134</v>
      </c>
      <c r="M24" s="19" t="s">
        <v>147</v>
      </c>
    </row>
    <row r="25" spans="1:13" s="3" customFormat="1" ht="20.25" customHeight="1" x14ac:dyDescent="0.4">
      <c r="A25" s="3">
        <v>1</v>
      </c>
      <c r="B25" s="7" t="s">
        <v>32</v>
      </c>
      <c r="C25" s="22" t="s">
        <v>74</v>
      </c>
      <c r="D25" s="22" t="s">
        <v>34</v>
      </c>
      <c r="E25" s="22" t="s">
        <v>77</v>
      </c>
      <c r="F25" s="10" t="s">
        <v>672</v>
      </c>
      <c r="G25" s="10" t="s">
        <v>80</v>
      </c>
      <c r="H25" s="10" t="s">
        <v>672</v>
      </c>
      <c r="I25" s="10" t="s">
        <v>673</v>
      </c>
      <c r="J25" s="13" t="s">
        <v>27</v>
      </c>
      <c r="K25" s="13" t="s">
        <v>81</v>
      </c>
      <c r="L25" s="10" t="s">
        <v>26</v>
      </c>
      <c r="M25" s="9" t="s">
        <v>82</v>
      </c>
    </row>
    <row r="26" spans="1:13" s="3" customFormat="1" ht="20.25" customHeight="1" x14ac:dyDescent="0.4">
      <c r="A26" s="3">
        <v>2</v>
      </c>
      <c r="B26" s="11" t="s">
        <v>33</v>
      </c>
      <c r="C26" s="12" t="s">
        <v>75</v>
      </c>
      <c r="D26" s="13" t="s">
        <v>26</v>
      </c>
      <c r="E26" s="13" t="s">
        <v>78</v>
      </c>
      <c r="F26" s="23" t="s">
        <v>22</v>
      </c>
      <c r="G26" s="23" t="s">
        <v>757</v>
      </c>
      <c r="H26" s="12"/>
      <c r="I26" s="12"/>
      <c r="J26" s="13"/>
      <c r="K26" s="13"/>
      <c r="L26" s="13" t="s">
        <v>29</v>
      </c>
      <c r="M26" s="8" t="s">
        <v>83</v>
      </c>
    </row>
    <row r="27" spans="1:13" s="3" customFormat="1" ht="20.25" customHeight="1" x14ac:dyDescent="0.4">
      <c r="A27" s="3">
        <v>3</v>
      </c>
      <c r="B27" s="14" t="s">
        <v>19</v>
      </c>
      <c r="C27" s="15" t="s">
        <v>76</v>
      </c>
      <c r="D27" s="10" t="s">
        <v>19</v>
      </c>
      <c r="E27" s="10" t="s">
        <v>79</v>
      </c>
      <c r="F27" s="15"/>
      <c r="G27" s="15"/>
      <c r="H27" s="15"/>
      <c r="I27" s="15"/>
      <c r="J27" s="16"/>
      <c r="K27" s="16"/>
      <c r="L27" s="16"/>
      <c r="M27" s="17"/>
    </row>
    <row r="28" spans="1:13" s="3" customFormat="1" ht="20.25" customHeight="1" x14ac:dyDescent="0.4">
      <c r="A28" s="3">
        <v>4</v>
      </c>
      <c r="B28" s="5" t="s">
        <v>227</v>
      </c>
      <c r="D28" s="23"/>
      <c r="E28" s="23"/>
    </row>
    <row r="29" spans="1:13" s="3" customFormat="1" ht="20.25" customHeight="1" x14ac:dyDescent="0.4">
      <c r="A29" s="3">
        <v>5</v>
      </c>
      <c r="B29" s="5" t="s">
        <v>227</v>
      </c>
    </row>
    <row r="30" spans="1:13" s="3" customFormat="1" ht="20.25" customHeight="1" x14ac:dyDescent="0.4">
      <c r="A30" s="3">
        <v>6</v>
      </c>
      <c r="B30" s="5" t="s">
        <v>227</v>
      </c>
    </row>
    <row r="31" spans="1:13" s="3" customFormat="1" ht="20.25" customHeight="1" x14ac:dyDescent="0.4">
      <c r="A31" s="3">
        <v>7</v>
      </c>
      <c r="B31" s="5" t="s">
        <v>227</v>
      </c>
    </row>
    <row r="32" spans="1:13" s="3" customFormat="1" ht="20.25" customHeight="1" x14ac:dyDescent="0.4">
      <c r="A32" s="5"/>
      <c r="B32" s="5"/>
    </row>
    <row r="33" spans="1:13" s="3" customFormat="1" ht="20.25" customHeight="1" x14ac:dyDescent="0.4">
      <c r="A33" s="5"/>
      <c r="B33" s="89" t="s">
        <v>188</v>
      </c>
    </row>
    <row r="34" spans="1:13" s="4" customFormat="1" ht="20.25" customHeight="1" x14ac:dyDescent="0.4">
      <c r="B34" s="5" t="s">
        <v>84</v>
      </c>
      <c r="C34" s="4" t="s">
        <v>159</v>
      </c>
      <c r="D34" s="5" t="s">
        <v>88</v>
      </c>
      <c r="E34" s="4" t="s">
        <v>160</v>
      </c>
      <c r="F34" s="5" t="s">
        <v>92</v>
      </c>
      <c r="G34" s="4" t="s">
        <v>161</v>
      </c>
      <c r="H34" s="5" t="s">
        <v>280</v>
      </c>
      <c r="I34" s="4" t="s">
        <v>281</v>
      </c>
      <c r="J34" s="5" t="s">
        <v>96</v>
      </c>
      <c r="K34" s="4" t="s">
        <v>162</v>
      </c>
      <c r="L34" s="5" t="s">
        <v>98</v>
      </c>
      <c r="M34" s="4" t="s">
        <v>163</v>
      </c>
    </row>
    <row r="35" spans="1:13" s="3" customFormat="1" ht="20.25" customHeight="1" x14ac:dyDescent="0.4">
      <c r="A35" s="3">
        <v>1</v>
      </c>
      <c r="B35" s="5" t="s">
        <v>35</v>
      </c>
      <c r="C35" s="5" t="s">
        <v>85</v>
      </c>
      <c r="D35" s="5" t="s">
        <v>18</v>
      </c>
      <c r="E35" s="5" t="s">
        <v>90</v>
      </c>
      <c r="F35" s="5" t="s">
        <v>26</v>
      </c>
      <c r="G35" s="5" t="s">
        <v>93</v>
      </c>
      <c r="H35" s="3" t="s">
        <v>307</v>
      </c>
      <c r="I35" s="3" t="s">
        <v>307</v>
      </c>
      <c r="J35" s="5" t="s">
        <v>21</v>
      </c>
      <c r="K35" s="5" t="s">
        <v>97</v>
      </c>
      <c r="L35" s="5" t="s">
        <v>671</v>
      </c>
      <c r="M35" s="3" t="s">
        <v>307</v>
      </c>
    </row>
    <row r="36" spans="1:13" s="3" customFormat="1" ht="20.25" customHeight="1" x14ac:dyDescent="0.4">
      <c r="A36" s="3">
        <v>2</v>
      </c>
      <c r="B36" s="5" t="s">
        <v>18</v>
      </c>
      <c r="C36" s="5" t="s">
        <v>86</v>
      </c>
      <c r="D36" s="5" t="s">
        <v>30</v>
      </c>
      <c r="E36" s="5" t="s">
        <v>91</v>
      </c>
      <c r="F36" s="5" t="s">
        <v>23</v>
      </c>
      <c r="G36" s="5" t="s">
        <v>94</v>
      </c>
    </row>
    <row r="37" spans="1:13" s="3" customFormat="1" ht="20.25" customHeight="1" x14ac:dyDescent="0.4">
      <c r="A37" s="3">
        <v>3</v>
      </c>
      <c r="B37" s="5" t="s">
        <v>36</v>
      </c>
      <c r="C37" s="5" t="s">
        <v>87</v>
      </c>
      <c r="D37" s="5" t="s">
        <v>674</v>
      </c>
      <c r="E37" s="5" t="s">
        <v>740</v>
      </c>
      <c r="F37" s="5" t="s">
        <v>675</v>
      </c>
      <c r="G37" s="5" t="s">
        <v>676</v>
      </c>
    </row>
    <row r="38" spans="1:13" s="3" customFormat="1" ht="20.25" customHeight="1" x14ac:dyDescent="0.4">
      <c r="A38" s="3">
        <v>4</v>
      </c>
      <c r="B38" s="5"/>
      <c r="C38" s="5"/>
      <c r="D38" s="5"/>
      <c r="E38" s="5"/>
      <c r="F38" s="5" t="s">
        <v>31</v>
      </c>
      <c r="G38" s="5" t="s">
        <v>95</v>
      </c>
    </row>
    <row r="39" spans="1:13" s="3" customFormat="1" ht="20.25" customHeight="1" x14ac:dyDescent="0.4">
      <c r="A39" s="3">
        <v>5</v>
      </c>
      <c r="B39" s="5" t="s">
        <v>189</v>
      </c>
      <c r="C39" s="5"/>
      <c r="D39" s="5"/>
      <c r="E39" s="5"/>
      <c r="F39" s="5"/>
      <c r="G39" s="5"/>
    </row>
    <row r="40" spans="1:13" s="3" customFormat="1" ht="20.25" customHeight="1" x14ac:dyDescent="0.4">
      <c r="A40" s="3">
        <v>6</v>
      </c>
      <c r="B40" s="5" t="s">
        <v>189</v>
      </c>
      <c r="C40" s="5"/>
      <c r="D40" s="5"/>
      <c r="E40" s="5"/>
      <c r="F40" s="5"/>
      <c r="G40" s="5"/>
    </row>
    <row r="41" spans="1:13" s="3" customFormat="1" ht="20.25" customHeight="1" x14ac:dyDescent="0.4">
      <c r="A41" s="3">
        <v>7</v>
      </c>
      <c r="B41" s="5" t="s">
        <v>189</v>
      </c>
      <c r="C41" s="5"/>
      <c r="D41" s="5"/>
      <c r="E41" s="5"/>
      <c r="F41" s="5"/>
      <c r="G41" s="5"/>
    </row>
    <row r="42" spans="1:13" s="3" customFormat="1" ht="20.25" customHeight="1" x14ac:dyDescent="0.4">
      <c r="A42" s="5"/>
      <c r="B42" s="5"/>
    </row>
    <row r="43" spans="1:13" s="3" customFormat="1" ht="22.5" customHeight="1" x14ac:dyDescent="0.4">
      <c r="A43" s="5"/>
      <c r="B43" s="89" t="s">
        <v>294</v>
      </c>
    </row>
    <row r="44" spans="1:13" s="4" customFormat="1" ht="20.25" customHeight="1" x14ac:dyDescent="0.4">
      <c r="B44" s="5" t="s">
        <v>99</v>
      </c>
      <c r="C44" s="4" t="s">
        <v>164</v>
      </c>
      <c r="D44" s="5" t="s">
        <v>102</v>
      </c>
      <c r="E44" s="4" t="s">
        <v>165</v>
      </c>
      <c r="F44" s="5" t="s">
        <v>106</v>
      </c>
      <c r="G44" s="4" t="s">
        <v>166</v>
      </c>
      <c r="H44" s="5" t="s">
        <v>110</v>
      </c>
      <c r="I44" s="4" t="s">
        <v>167</v>
      </c>
      <c r="J44" s="5" t="s">
        <v>113</v>
      </c>
      <c r="K44" s="4" t="s">
        <v>168</v>
      </c>
      <c r="L44" s="5" t="s">
        <v>282</v>
      </c>
      <c r="M44" s="4" t="s">
        <v>283</v>
      </c>
    </row>
    <row r="45" spans="1:13" s="3" customFormat="1" ht="20.25" customHeight="1" x14ac:dyDescent="0.4">
      <c r="A45" s="3">
        <v>1</v>
      </c>
      <c r="B45" s="5" t="s">
        <v>173</v>
      </c>
      <c r="C45" s="5" t="s">
        <v>100</v>
      </c>
      <c r="D45" s="5" t="s">
        <v>175</v>
      </c>
      <c r="E45" s="5" t="s">
        <v>103</v>
      </c>
      <c r="F45" s="5" t="s">
        <v>178</v>
      </c>
      <c r="G45" s="5" t="s">
        <v>107</v>
      </c>
      <c r="H45" s="5" t="s">
        <v>175</v>
      </c>
      <c r="I45" s="5" t="s">
        <v>111</v>
      </c>
      <c r="J45" s="5" t="s">
        <v>181</v>
      </c>
      <c r="K45" s="5" t="s">
        <v>114</v>
      </c>
      <c r="L45" s="3" t="s">
        <v>307</v>
      </c>
      <c r="M45" s="3" t="s">
        <v>307</v>
      </c>
    </row>
    <row r="46" spans="1:13" s="3" customFormat="1" ht="20.25" customHeight="1" x14ac:dyDescent="0.4">
      <c r="A46" s="3">
        <v>2</v>
      </c>
      <c r="B46" s="5" t="s">
        <v>174</v>
      </c>
      <c r="C46" s="5" t="s">
        <v>101</v>
      </c>
      <c r="D46" s="5" t="s">
        <v>176</v>
      </c>
      <c r="E46" s="5" t="s">
        <v>104</v>
      </c>
      <c r="F46" s="5" t="s">
        <v>179</v>
      </c>
      <c r="G46" s="5" t="s">
        <v>108</v>
      </c>
      <c r="H46" s="5" t="s">
        <v>177</v>
      </c>
      <c r="I46" s="5" t="s">
        <v>112</v>
      </c>
    </row>
    <row r="47" spans="1:13" s="3" customFormat="1" ht="20.25" customHeight="1" x14ac:dyDescent="0.4">
      <c r="A47" s="3">
        <v>3</v>
      </c>
      <c r="B47" s="3" t="s">
        <v>227</v>
      </c>
      <c r="D47" s="5" t="s">
        <v>177</v>
      </c>
      <c r="E47" s="5" t="s">
        <v>105</v>
      </c>
      <c r="F47" s="5" t="s">
        <v>180</v>
      </c>
      <c r="G47" s="5" t="s">
        <v>109</v>
      </c>
    </row>
    <row r="48" spans="1:13" s="3" customFormat="1" ht="20.25" customHeight="1" x14ac:dyDescent="0.4">
      <c r="A48" s="3">
        <v>4</v>
      </c>
      <c r="B48" s="3" t="s">
        <v>189</v>
      </c>
      <c r="D48" s="5"/>
      <c r="E48" s="5"/>
      <c r="F48" s="5"/>
      <c r="G48" s="5"/>
    </row>
    <row r="49" spans="1:32" s="3" customFormat="1" ht="20.25" customHeight="1" x14ac:dyDescent="0.4">
      <c r="A49" s="3">
        <v>5</v>
      </c>
      <c r="B49" s="3" t="s">
        <v>189</v>
      </c>
      <c r="D49" s="5"/>
      <c r="E49" s="5"/>
      <c r="F49" s="5"/>
      <c r="G49" s="5"/>
    </row>
    <row r="50" spans="1:32" s="3" customFormat="1" ht="20.25" customHeight="1" x14ac:dyDescent="0.4">
      <c r="A50" s="3">
        <v>6</v>
      </c>
      <c r="B50" s="3" t="s">
        <v>189</v>
      </c>
      <c r="D50" s="5"/>
      <c r="E50" s="5"/>
      <c r="F50" s="5"/>
      <c r="G50" s="5"/>
    </row>
    <row r="51" spans="1:32" s="3" customFormat="1" ht="20.25" customHeight="1" x14ac:dyDescent="0.4">
      <c r="A51" s="3">
        <v>7</v>
      </c>
      <c r="B51" s="3" t="s">
        <v>189</v>
      </c>
      <c r="D51" s="5"/>
      <c r="E51" s="5"/>
      <c r="F51" s="5"/>
      <c r="G51" s="5"/>
    </row>
    <row r="52" spans="1:32" s="3" customFormat="1" ht="20.25" customHeight="1" x14ac:dyDescent="0.4">
      <c r="A52" s="5"/>
    </row>
    <row r="53" spans="1:32" s="3" customFormat="1" ht="20.25" customHeight="1" x14ac:dyDescent="0.4">
      <c r="A53" s="5"/>
      <c r="B53" s="89" t="s">
        <v>295</v>
      </c>
    </row>
    <row r="54" spans="1:32" s="3" customFormat="1" ht="21" customHeight="1" x14ac:dyDescent="0.4">
      <c r="A54" s="5"/>
      <c r="B54" s="85" t="s">
        <v>286</v>
      </c>
      <c r="C54" s="86" t="s">
        <v>287</v>
      </c>
      <c r="D54" s="85" t="s">
        <v>284</v>
      </c>
      <c r="E54" s="86" t="s">
        <v>285</v>
      </c>
      <c r="F54" s="85" t="s">
        <v>116</v>
      </c>
      <c r="G54" s="86" t="s">
        <v>169</v>
      </c>
      <c r="H54" s="85" t="s">
        <v>288</v>
      </c>
      <c r="I54" s="86" t="s">
        <v>289</v>
      </c>
      <c r="J54" s="85" t="s">
        <v>290</v>
      </c>
      <c r="K54" s="86" t="s">
        <v>291</v>
      </c>
      <c r="L54" s="85" t="s">
        <v>292</v>
      </c>
      <c r="M54" s="86" t="s">
        <v>293</v>
      </c>
    </row>
    <row r="55" spans="1:32" s="3" customFormat="1" ht="21" customHeight="1" x14ac:dyDescent="0.4">
      <c r="A55" s="3">
        <v>1</v>
      </c>
      <c r="B55" s="15" t="s">
        <v>307</v>
      </c>
      <c r="C55" s="15" t="s">
        <v>307</v>
      </c>
      <c r="D55" s="16" t="s">
        <v>182</v>
      </c>
      <c r="E55" s="16" t="s">
        <v>115</v>
      </c>
      <c r="F55" s="16" t="s">
        <v>183</v>
      </c>
      <c r="G55" s="16" t="s">
        <v>117</v>
      </c>
      <c r="H55" s="16" t="s">
        <v>307</v>
      </c>
      <c r="I55" s="16" t="s">
        <v>307</v>
      </c>
      <c r="J55" s="16" t="s">
        <v>307</v>
      </c>
      <c r="K55" s="16" t="s">
        <v>307</v>
      </c>
      <c r="L55" s="16" t="s">
        <v>307</v>
      </c>
      <c r="M55" s="16" t="s">
        <v>307</v>
      </c>
    </row>
    <row r="56" spans="1:32" s="3" customFormat="1" ht="21" customHeight="1" x14ac:dyDescent="0.4">
      <c r="A56" s="3">
        <v>2</v>
      </c>
      <c r="B56" s="80"/>
      <c r="C56" s="80"/>
      <c r="D56" s="23"/>
      <c r="E56" s="23"/>
      <c r="F56" s="23" t="s">
        <v>181</v>
      </c>
      <c r="G56" s="23" t="s">
        <v>118</v>
      </c>
      <c r="H56" s="23"/>
      <c r="I56" s="23"/>
      <c r="J56" s="80"/>
      <c r="K56" s="80"/>
      <c r="L56" s="23"/>
      <c r="M56" s="23"/>
    </row>
    <row r="57" spans="1:32" s="3" customFormat="1" ht="21" customHeight="1" x14ac:dyDescent="0.4">
      <c r="A57" s="3">
        <v>3</v>
      </c>
      <c r="B57" s="15"/>
      <c r="C57" s="15"/>
      <c r="D57" s="16"/>
      <c r="E57" s="16"/>
      <c r="F57" s="16"/>
      <c r="G57" s="16"/>
      <c r="H57" s="16"/>
      <c r="I57" s="16"/>
      <c r="J57" s="15"/>
      <c r="K57" s="15"/>
      <c r="L57" s="16"/>
      <c r="M57" s="16"/>
    </row>
    <row r="58" spans="1:32" s="3" customFormat="1" ht="21" customHeight="1" x14ac:dyDescent="0.4">
      <c r="A58" s="3">
        <v>4</v>
      </c>
      <c r="B58" s="80"/>
      <c r="C58" s="80"/>
      <c r="D58" s="23"/>
      <c r="E58" s="23"/>
      <c r="F58" s="23"/>
      <c r="G58" s="23"/>
      <c r="H58" s="23"/>
      <c r="I58" s="23"/>
      <c r="J58" s="80"/>
      <c r="K58" s="80"/>
      <c r="L58" s="23"/>
      <c r="M58" s="23"/>
    </row>
    <row r="59" spans="1:32" s="3" customFormat="1" ht="21" customHeight="1" x14ac:dyDescent="0.4">
      <c r="A59" s="3">
        <v>5</v>
      </c>
      <c r="B59" s="15"/>
      <c r="C59" s="15"/>
      <c r="D59" s="16"/>
      <c r="E59" s="16"/>
      <c r="F59" s="16"/>
      <c r="G59" s="16"/>
      <c r="H59" s="16"/>
      <c r="I59" s="16"/>
      <c r="J59" s="15"/>
      <c r="K59" s="15"/>
      <c r="L59" s="16"/>
      <c r="M59" s="16"/>
    </row>
    <row r="60" spans="1:32" s="3" customFormat="1" ht="21" customHeight="1" x14ac:dyDescent="0.4">
      <c r="A60" s="3">
        <v>6</v>
      </c>
      <c r="B60" s="80"/>
      <c r="C60" s="80"/>
      <c r="D60" s="23"/>
      <c r="E60" s="23"/>
      <c r="F60" s="23"/>
      <c r="G60" s="23"/>
      <c r="H60" s="23"/>
      <c r="I60" s="23"/>
      <c r="J60" s="80"/>
      <c r="K60" s="80"/>
      <c r="L60" s="23"/>
      <c r="M60" s="23"/>
    </row>
    <row r="61" spans="1:32" s="3" customFormat="1" ht="21" customHeight="1" x14ac:dyDescent="0.4">
      <c r="A61" s="3">
        <v>7</v>
      </c>
      <c r="B61" s="22"/>
      <c r="C61" s="22"/>
      <c r="D61" s="10"/>
      <c r="E61" s="10"/>
      <c r="F61" s="10"/>
      <c r="G61" s="10"/>
      <c r="H61" s="10"/>
      <c r="I61" s="10"/>
      <c r="J61" s="22"/>
      <c r="K61" s="22"/>
      <c r="L61" s="10"/>
      <c r="M61" s="10"/>
      <c r="N61" s="57"/>
      <c r="O61" s="57"/>
      <c r="P61" s="57"/>
      <c r="Q61" s="57"/>
      <c r="R61" s="57"/>
      <c r="S61" s="57"/>
      <c r="T61" s="57"/>
      <c r="U61" s="57"/>
      <c r="V61" s="57"/>
      <c r="W61" s="57"/>
      <c r="X61" s="57"/>
      <c r="Y61" s="57"/>
      <c r="Z61" s="57"/>
      <c r="AA61" s="57"/>
      <c r="AB61" s="57"/>
      <c r="AC61" s="57"/>
      <c r="AD61" s="57"/>
      <c r="AE61" s="57"/>
      <c r="AF61" s="57"/>
    </row>
    <row r="62" spans="1:32" s="3" customFormat="1" ht="21" customHeight="1" x14ac:dyDescent="0.4">
      <c r="B62" s="57"/>
      <c r="C62" s="57"/>
      <c r="D62" s="57"/>
      <c r="E62" s="57"/>
      <c r="F62" s="57"/>
      <c r="G62" s="57"/>
      <c r="H62" s="57"/>
      <c r="I62" s="57"/>
      <c r="J62" s="57"/>
      <c r="K62" s="57"/>
      <c r="L62" s="57"/>
      <c r="M62" s="57"/>
      <c r="N62" s="57"/>
      <c r="O62" s="57"/>
      <c r="P62" s="57"/>
      <c r="Q62" s="57"/>
      <c r="R62" s="57"/>
      <c r="S62" s="57"/>
      <c r="T62" s="57"/>
      <c r="U62" s="57"/>
      <c r="V62" s="57"/>
      <c r="W62" s="57"/>
      <c r="X62" s="57"/>
      <c r="Y62" s="57"/>
      <c r="Z62" s="57"/>
      <c r="AA62" s="57"/>
      <c r="AB62" s="57"/>
      <c r="AC62" s="57"/>
      <c r="AD62" s="57"/>
      <c r="AE62" s="57"/>
      <c r="AF62" s="57"/>
    </row>
    <row r="63" spans="1:32" s="3" customFormat="1" ht="21" customHeight="1" x14ac:dyDescent="0.4">
      <c r="B63" s="90" t="s">
        <v>645</v>
      </c>
      <c r="C63" s="90"/>
      <c r="D63" s="57"/>
      <c r="E63" s="57"/>
      <c r="F63" s="57"/>
      <c r="G63" s="57"/>
      <c r="H63" s="57"/>
      <c r="I63" s="57"/>
      <c r="J63" s="57"/>
      <c r="K63" s="57"/>
      <c r="L63" s="57"/>
      <c r="M63" s="57"/>
      <c r="N63" s="57"/>
      <c r="O63" s="57"/>
      <c r="P63" s="57"/>
      <c r="Q63" s="57"/>
      <c r="R63" s="57"/>
      <c r="S63" s="57"/>
      <c r="T63" s="57"/>
      <c r="U63" s="57"/>
      <c r="V63" s="57"/>
      <c r="W63" s="57"/>
      <c r="X63" s="57"/>
      <c r="Y63" s="57"/>
      <c r="Z63" s="57"/>
      <c r="AA63" s="57"/>
      <c r="AB63" s="57"/>
      <c r="AC63" s="57"/>
      <c r="AD63" s="57"/>
      <c r="AE63" s="57"/>
      <c r="AF63" s="57"/>
    </row>
    <row r="64" spans="1:32" s="3" customFormat="1" ht="21" customHeight="1" x14ac:dyDescent="0.4">
      <c r="B64" s="85" t="s">
        <v>119</v>
      </c>
      <c r="C64" s="86" t="s">
        <v>170</v>
      </c>
      <c r="D64" s="85" t="s">
        <v>123</v>
      </c>
      <c r="E64" s="86" t="s">
        <v>171</v>
      </c>
      <c r="F64" s="85" t="s">
        <v>651</v>
      </c>
      <c r="G64" s="86" t="s">
        <v>652</v>
      </c>
      <c r="H64" s="57"/>
      <c r="I64" s="90" t="s">
        <v>300</v>
      </c>
      <c r="J64" s="57"/>
      <c r="K64" s="57"/>
      <c r="L64" s="57"/>
      <c r="M64" s="57"/>
      <c r="N64" s="57"/>
      <c r="O64" s="57"/>
      <c r="P64" s="57"/>
      <c r="Q64" s="57"/>
      <c r="R64" s="57"/>
      <c r="S64" s="57"/>
      <c r="T64" s="57"/>
      <c r="U64" s="57"/>
      <c r="V64" s="57"/>
      <c r="W64" s="57"/>
      <c r="X64" s="57"/>
      <c r="Y64" s="57"/>
      <c r="Z64" s="57"/>
      <c r="AA64" s="57"/>
      <c r="AB64" s="57"/>
      <c r="AC64" s="57"/>
      <c r="AD64" s="57"/>
      <c r="AE64" s="57"/>
      <c r="AF64" s="57"/>
    </row>
    <row r="65" spans="1:32" s="3" customFormat="1" ht="21" customHeight="1" x14ac:dyDescent="0.4">
      <c r="A65" s="3">
        <v>1</v>
      </c>
      <c r="B65" s="16" t="s">
        <v>26</v>
      </c>
      <c r="C65" s="16" t="s">
        <v>120</v>
      </c>
      <c r="D65" s="16" t="s">
        <v>21</v>
      </c>
      <c r="E65" s="16" t="s">
        <v>124</v>
      </c>
      <c r="F65" s="16" t="s">
        <v>671</v>
      </c>
      <c r="G65" s="16" t="s">
        <v>671</v>
      </c>
      <c r="H65" s="57"/>
      <c r="I65" s="87" t="s">
        <v>296</v>
      </c>
      <c r="J65" s="87" t="s">
        <v>297</v>
      </c>
      <c r="K65" s="87" t="s">
        <v>298</v>
      </c>
      <c r="L65" s="87" t="s">
        <v>299</v>
      </c>
      <c r="M65" s="57"/>
      <c r="N65" s="57"/>
      <c r="O65" s="57"/>
      <c r="P65" s="57"/>
      <c r="Q65" s="57"/>
      <c r="R65" s="57"/>
      <c r="S65" s="57"/>
      <c r="T65" s="57"/>
      <c r="U65" s="57"/>
      <c r="V65" s="57"/>
      <c r="W65" s="57"/>
      <c r="X65" s="57"/>
      <c r="Y65" s="57"/>
      <c r="Z65" s="57"/>
      <c r="AA65" s="57"/>
      <c r="AB65" s="57"/>
      <c r="AC65" s="57"/>
      <c r="AD65" s="57"/>
      <c r="AE65" s="57"/>
      <c r="AF65" s="57"/>
    </row>
    <row r="66" spans="1:32" s="3" customFormat="1" ht="21" customHeight="1" x14ac:dyDescent="0.4">
      <c r="A66" s="3">
        <v>2</v>
      </c>
      <c r="B66" s="23" t="s">
        <v>18</v>
      </c>
      <c r="C66" s="23" t="s">
        <v>121</v>
      </c>
      <c r="D66" s="23" t="s">
        <v>38</v>
      </c>
      <c r="E66" s="23" t="s">
        <v>125</v>
      </c>
      <c r="F66" s="23"/>
      <c r="G66" s="23"/>
      <c r="H66" s="57"/>
      <c r="I66" s="57" t="s">
        <v>307</v>
      </c>
      <c r="J66" s="57" t="s">
        <v>307</v>
      </c>
      <c r="K66" s="57" t="s">
        <v>307</v>
      </c>
      <c r="L66" s="57" t="s">
        <v>307</v>
      </c>
      <c r="M66" s="57"/>
      <c r="N66" s="57"/>
      <c r="O66" s="57"/>
      <c r="P66" s="57"/>
      <c r="Q66" s="57"/>
      <c r="R66" s="57"/>
      <c r="S66" s="57"/>
      <c r="T66" s="57"/>
      <c r="U66" s="57"/>
      <c r="V66" s="57"/>
      <c r="W66" s="57"/>
      <c r="X66" s="57"/>
      <c r="Y66" s="57"/>
      <c r="Z66" s="57"/>
      <c r="AA66" s="57"/>
      <c r="AB66" s="57"/>
      <c r="AC66" s="57"/>
      <c r="AD66" s="57"/>
      <c r="AE66" s="57"/>
      <c r="AF66" s="57"/>
    </row>
    <row r="67" spans="1:32" s="3" customFormat="1" ht="21" customHeight="1" x14ac:dyDescent="0.4">
      <c r="A67" s="3">
        <v>3</v>
      </c>
      <c r="B67" s="16"/>
      <c r="C67" s="16"/>
      <c r="D67" s="16"/>
      <c r="E67" s="16"/>
      <c r="F67" s="16"/>
      <c r="G67" s="16"/>
      <c r="H67" s="57"/>
      <c r="J67" s="57"/>
      <c r="K67" s="57"/>
      <c r="L67" s="57"/>
      <c r="M67" s="57"/>
      <c r="N67" s="57"/>
      <c r="O67" s="57"/>
      <c r="P67" s="57"/>
      <c r="Q67" s="57"/>
      <c r="R67" s="57"/>
      <c r="S67" s="57"/>
      <c r="T67" s="57"/>
      <c r="U67" s="57"/>
      <c r="V67" s="57"/>
      <c r="W67" s="57"/>
      <c r="X67" s="57"/>
      <c r="Y67" s="57"/>
      <c r="Z67" s="57"/>
      <c r="AA67" s="57"/>
      <c r="AB67" s="57"/>
      <c r="AC67" s="57"/>
      <c r="AD67" s="57"/>
      <c r="AE67" s="57"/>
      <c r="AF67" s="57"/>
    </row>
    <row r="68" spans="1:32" s="3" customFormat="1" ht="21" customHeight="1" x14ac:dyDescent="0.4">
      <c r="A68" s="3">
        <v>4</v>
      </c>
      <c r="B68" s="23"/>
      <c r="C68" s="23"/>
      <c r="D68" s="23"/>
      <c r="E68" s="23"/>
      <c r="F68" s="23"/>
      <c r="G68" s="23"/>
      <c r="H68" s="57"/>
      <c r="I68" s="90" t="s">
        <v>301</v>
      </c>
      <c r="J68" s="57"/>
      <c r="K68" s="57"/>
      <c r="L68" s="57"/>
      <c r="M68" s="57"/>
      <c r="N68" s="57"/>
      <c r="O68" s="57"/>
      <c r="P68" s="57"/>
      <c r="Q68" s="57"/>
      <c r="R68" s="57"/>
      <c r="S68" s="57"/>
      <c r="T68" s="57"/>
      <c r="U68" s="57"/>
      <c r="V68" s="57"/>
      <c r="W68" s="57"/>
      <c r="X68" s="57"/>
      <c r="Y68" s="57"/>
      <c r="Z68" s="57"/>
      <c r="AA68" s="57"/>
      <c r="AB68" s="57"/>
      <c r="AC68" s="57"/>
      <c r="AD68" s="57"/>
      <c r="AE68" s="57"/>
      <c r="AF68" s="57"/>
    </row>
    <row r="69" spans="1:32" s="3" customFormat="1" ht="21" customHeight="1" x14ac:dyDescent="0.4">
      <c r="A69" s="3">
        <v>5</v>
      </c>
      <c r="B69" s="16"/>
      <c r="C69" s="16"/>
      <c r="D69" s="16"/>
      <c r="E69" s="16"/>
      <c r="F69" s="16"/>
      <c r="G69" s="16"/>
      <c r="H69" s="57"/>
      <c r="I69" s="84" t="s">
        <v>302</v>
      </c>
      <c r="J69" s="84" t="s">
        <v>303</v>
      </c>
      <c r="K69" s="84" t="s">
        <v>304</v>
      </c>
      <c r="L69" s="84" t="s">
        <v>305</v>
      </c>
      <c r="M69" s="84" t="s">
        <v>306</v>
      </c>
      <c r="N69" s="57"/>
      <c r="O69" s="57"/>
      <c r="P69" s="57"/>
      <c r="Q69" s="57"/>
      <c r="R69" s="57"/>
      <c r="S69" s="57"/>
      <c r="T69" s="57"/>
      <c r="U69" s="57"/>
      <c r="V69" s="57"/>
      <c r="W69" s="57"/>
      <c r="X69" s="57"/>
      <c r="Y69" s="57"/>
      <c r="Z69" s="57"/>
      <c r="AA69" s="57"/>
      <c r="AB69" s="57"/>
      <c r="AC69" s="57"/>
      <c r="AD69" s="57"/>
      <c r="AE69" s="57"/>
      <c r="AF69" s="57"/>
    </row>
    <row r="70" spans="1:32" s="3" customFormat="1" ht="21" customHeight="1" x14ac:dyDescent="0.4">
      <c r="A70" s="3">
        <v>6</v>
      </c>
      <c r="B70" s="23"/>
      <c r="C70" s="23"/>
      <c r="D70" s="23"/>
      <c r="E70" s="23"/>
      <c r="F70" s="23"/>
      <c r="G70" s="23"/>
      <c r="H70" s="57"/>
      <c r="I70" s="57" t="s">
        <v>307</v>
      </c>
      <c r="J70" s="57" t="s">
        <v>307</v>
      </c>
      <c r="K70" s="57" t="s">
        <v>307</v>
      </c>
      <c r="L70" s="57" t="s">
        <v>307</v>
      </c>
      <c r="M70" s="57" t="s">
        <v>307</v>
      </c>
      <c r="O70" s="57"/>
      <c r="P70" s="57"/>
      <c r="Q70" s="57"/>
      <c r="R70" s="57"/>
      <c r="S70" s="57"/>
      <c r="T70" s="57"/>
      <c r="U70" s="57"/>
      <c r="V70" s="57"/>
      <c r="W70" s="57"/>
      <c r="X70" s="57"/>
      <c r="Y70" s="57"/>
      <c r="Z70" s="57"/>
      <c r="AA70" s="57"/>
      <c r="AB70" s="57"/>
      <c r="AC70" s="57"/>
      <c r="AD70" s="57"/>
      <c r="AE70" s="57"/>
      <c r="AF70" s="57"/>
    </row>
    <row r="71" spans="1:32" s="3" customFormat="1" ht="21" customHeight="1" x14ac:dyDescent="0.4">
      <c r="A71" s="3">
        <v>7</v>
      </c>
      <c r="B71" s="10"/>
      <c r="C71" s="10"/>
      <c r="D71" s="10"/>
      <c r="E71" s="10"/>
      <c r="F71" s="10"/>
      <c r="G71" s="10"/>
      <c r="H71" s="57"/>
      <c r="N71" s="57"/>
      <c r="O71" s="57"/>
      <c r="P71" s="57"/>
      <c r="Q71" s="57"/>
      <c r="R71" s="57"/>
      <c r="S71" s="57"/>
      <c r="T71" s="57"/>
      <c r="U71" s="57"/>
      <c r="V71" s="57"/>
      <c r="W71" s="57"/>
      <c r="X71" s="57"/>
      <c r="Y71" s="57"/>
      <c r="Z71" s="57"/>
      <c r="AA71" s="57"/>
      <c r="AB71" s="57"/>
      <c r="AC71" s="57"/>
      <c r="AD71" s="57"/>
      <c r="AE71" s="57"/>
      <c r="AF71" s="57"/>
    </row>
    <row r="72" spans="1:32" s="3" customFormat="1" ht="21.75" customHeight="1" x14ac:dyDescent="0.4">
      <c r="B72" s="57"/>
      <c r="C72" s="57"/>
      <c r="D72" s="57"/>
      <c r="E72" s="57"/>
      <c r="F72" s="57"/>
      <c r="G72" s="57"/>
      <c r="H72" s="57"/>
      <c r="I72" s="57"/>
      <c r="J72" s="57"/>
      <c r="K72" s="57"/>
      <c r="L72" s="57"/>
      <c r="M72" s="57"/>
      <c r="N72" s="57"/>
      <c r="O72" s="57"/>
      <c r="P72" s="57"/>
      <c r="Q72" s="57"/>
      <c r="R72" s="57"/>
      <c r="S72" s="57"/>
      <c r="T72" s="57"/>
      <c r="U72" s="57"/>
      <c r="V72" s="57"/>
      <c r="W72" s="57"/>
      <c r="X72" s="57"/>
      <c r="Y72" s="57"/>
      <c r="Z72" s="57"/>
      <c r="AA72" s="57"/>
      <c r="AB72" s="57"/>
      <c r="AC72" s="57"/>
      <c r="AD72" s="57"/>
      <c r="AE72" s="57"/>
      <c r="AF72" s="57"/>
    </row>
    <row r="73" spans="1:32" s="3" customFormat="1" ht="21.75" customHeight="1" x14ac:dyDescent="0.4">
      <c r="B73" s="90" t="s">
        <v>646</v>
      </c>
      <c r="C73" s="90"/>
      <c r="D73" s="57"/>
      <c r="E73" s="57"/>
      <c r="F73" s="57"/>
      <c r="G73" s="57"/>
      <c r="H73" s="57"/>
      <c r="I73" s="57" t="s">
        <v>677</v>
      </c>
      <c r="J73" s="57" t="s">
        <v>678</v>
      </c>
      <c r="K73" s="57" t="s">
        <v>679</v>
      </c>
      <c r="L73" s="57" t="s">
        <v>680</v>
      </c>
      <c r="M73" s="57" t="s">
        <v>681</v>
      </c>
      <c r="N73" s="57" t="s">
        <v>682</v>
      </c>
      <c r="O73" s="57"/>
      <c r="P73" s="57"/>
      <c r="Q73" s="57"/>
      <c r="R73" s="57"/>
      <c r="S73" s="57"/>
      <c r="T73" s="57"/>
      <c r="U73" s="57"/>
      <c r="V73" s="57"/>
      <c r="W73" s="57"/>
      <c r="X73" s="57"/>
      <c r="Y73" s="57"/>
      <c r="Z73" s="57"/>
      <c r="AA73" s="57"/>
      <c r="AB73" s="57"/>
      <c r="AC73" s="57"/>
      <c r="AD73" s="57"/>
      <c r="AE73" s="57"/>
      <c r="AF73" s="57"/>
    </row>
    <row r="74" spans="1:32" s="3" customFormat="1" ht="21.75" customHeight="1" x14ac:dyDescent="0.4">
      <c r="B74" s="85" t="s">
        <v>647</v>
      </c>
      <c r="C74" s="86" t="s">
        <v>648</v>
      </c>
      <c r="D74" s="85" t="s">
        <v>649</v>
      </c>
      <c r="E74" s="86" t="s">
        <v>650</v>
      </c>
      <c r="F74" s="85" t="s">
        <v>126</v>
      </c>
      <c r="G74" s="86" t="s">
        <v>172</v>
      </c>
      <c r="H74" s="57"/>
      <c r="I74" s="260" t="s">
        <v>307</v>
      </c>
      <c r="J74" s="260" t="s">
        <v>307</v>
      </c>
      <c r="K74" s="260" t="s">
        <v>307</v>
      </c>
      <c r="L74" s="260" t="s">
        <v>307</v>
      </c>
      <c r="M74" s="260" t="s">
        <v>307</v>
      </c>
      <c r="N74" s="260" t="s">
        <v>307</v>
      </c>
      <c r="O74" s="57"/>
      <c r="P74" s="57"/>
      <c r="Q74" s="57"/>
      <c r="R74" s="57"/>
      <c r="S74" s="57"/>
      <c r="T74" s="57"/>
      <c r="U74" s="57"/>
      <c r="V74" s="57"/>
      <c r="W74" s="57"/>
      <c r="X74" s="57"/>
      <c r="Y74" s="57"/>
      <c r="Z74" s="57"/>
      <c r="AA74" s="57"/>
      <c r="AB74" s="57"/>
      <c r="AC74" s="57"/>
      <c r="AD74" s="57"/>
      <c r="AE74" s="57"/>
      <c r="AF74" s="57"/>
    </row>
    <row r="75" spans="1:32" s="3" customFormat="1" ht="21.75" customHeight="1" x14ac:dyDescent="0.4">
      <c r="A75" s="3">
        <v>1</v>
      </c>
      <c r="B75" s="16" t="s">
        <v>26</v>
      </c>
      <c r="C75" s="16" t="s">
        <v>120</v>
      </c>
      <c r="D75" s="16" t="s">
        <v>21</v>
      </c>
      <c r="E75" s="16" t="s">
        <v>124</v>
      </c>
      <c r="F75" s="16" t="s">
        <v>23</v>
      </c>
      <c r="G75" s="16" t="s">
        <v>127</v>
      </c>
      <c r="H75" s="5"/>
      <c r="O75" s="5"/>
      <c r="P75" s="5"/>
      <c r="Q75" s="5"/>
      <c r="R75" s="5"/>
      <c r="S75" s="5"/>
      <c r="T75" s="5"/>
      <c r="U75" s="5"/>
      <c r="V75" s="5"/>
      <c r="W75" s="5"/>
      <c r="X75" s="5"/>
      <c r="Y75" s="5"/>
      <c r="Z75" s="5"/>
      <c r="AA75" s="5"/>
      <c r="AB75" s="5"/>
      <c r="AC75" s="5"/>
      <c r="AD75" s="5"/>
      <c r="AE75" s="5"/>
      <c r="AF75" s="5"/>
    </row>
    <row r="76" spans="1:32" s="3" customFormat="1" ht="21.75" customHeight="1" x14ac:dyDescent="0.4">
      <c r="A76" s="3">
        <v>2</v>
      </c>
      <c r="B76" s="23" t="s">
        <v>18</v>
      </c>
      <c r="C76" s="23" t="s">
        <v>121</v>
      </c>
      <c r="D76" s="23" t="s">
        <v>38</v>
      </c>
      <c r="E76" s="23" t="s">
        <v>125</v>
      </c>
      <c r="F76" s="23" t="s">
        <v>39</v>
      </c>
      <c r="G76" s="23" t="s">
        <v>128</v>
      </c>
      <c r="H76" s="5"/>
      <c r="I76" s="57" t="s">
        <v>683</v>
      </c>
      <c r="J76" s="57" t="s">
        <v>684</v>
      </c>
      <c r="K76" s="57" t="s">
        <v>685</v>
      </c>
      <c r="L76" s="57" t="s">
        <v>686</v>
      </c>
      <c r="M76" s="57" t="s">
        <v>687</v>
      </c>
      <c r="N76" s="57" t="s">
        <v>688</v>
      </c>
      <c r="O76" s="5"/>
      <c r="P76" s="5"/>
      <c r="Q76" s="5"/>
      <c r="R76" s="5"/>
      <c r="S76" s="5"/>
      <c r="T76" s="5"/>
      <c r="U76" s="5"/>
      <c r="V76" s="5"/>
      <c r="W76" s="5"/>
      <c r="X76" s="5"/>
      <c r="Y76" s="5"/>
      <c r="Z76" s="5"/>
      <c r="AA76" s="5"/>
      <c r="AB76" s="5"/>
      <c r="AC76" s="5"/>
      <c r="AD76" s="5"/>
      <c r="AE76" s="5"/>
      <c r="AF76" s="5"/>
    </row>
    <row r="77" spans="1:32" s="3" customFormat="1" ht="21.75" customHeight="1" x14ac:dyDescent="0.4">
      <c r="A77" s="3">
        <v>3</v>
      </c>
      <c r="B77" s="16" t="s">
        <v>37</v>
      </c>
      <c r="C77" s="16" t="s">
        <v>122</v>
      </c>
      <c r="D77" s="16"/>
      <c r="E77" s="16"/>
      <c r="F77" s="16"/>
      <c r="G77" s="16"/>
      <c r="H77" s="5"/>
      <c r="I77" s="260" t="s">
        <v>307</v>
      </c>
      <c r="J77" s="260" t="s">
        <v>307</v>
      </c>
      <c r="K77" s="260" t="s">
        <v>307</v>
      </c>
      <c r="L77" s="260" t="s">
        <v>307</v>
      </c>
      <c r="M77" s="260" t="s">
        <v>307</v>
      </c>
      <c r="N77" s="260" t="s">
        <v>307</v>
      </c>
      <c r="O77" s="5"/>
      <c r="P77" s="5"/>
      <c r="Q77" s="5"/>
      <c r="R77" s="5"/>
      <c r="S77" s="5"/>
      <c r="T77" s="5"/>
      <c r="U77" s="5"/>
      <c r="V77" s="5"/>
      <c r="W77" s="5"/>
      <c r="X77" s="5"/>
      <c r="Y77" s="5"/>
      <c r="Z77" s="5"/>
      <c r="AA77" s="5"/>
      <c r="AB77" s="5"/>
      <c r="AC77" s="5"/>
      <c r="AD77" s="5"/>
      <c r="AE77" s="5"/>
      <c r="AF77" s="5"/>
    </row>
    <row r="78" spans="1:32" s="3" customFormat="1" ht="21.75" customHeight="1" x14ac:dyDescent="0.4">
      <c r="A78" s="3">
        <v>4</v>
      </c>
      <c r="B78" s="23"/>
      <c r="C78" s="23"/>
      <c r="D78" s="23"/>
      <c r="E78" s="23"/>
      <c r="F78" s="23"/>
      <c r="G78" s="23"/>
      <c r="H78" s="5"/>
      <c r="I78" s="5"/>
      <c r="J78" s="5"/>
      <c r="K78" s="5"/>
      <c r="L78" s="5"/>
      <c r="M78" s="5"/>
      <c r="N78" s="5"/>
      <c r="O78" s="5"/>
      <c r="P78" s="5"/>
      <c r="Q78" s="5"/>
      <c r="R78" s="5"/>
      <c r="S78" s="5"/>
      <c r="T78" s="5"/>
      <c r="U78" s="5"/>
      <c r="V78" s="5"/>
      <c r="W78" s="5"/>
      <c r="X78" s="5"/>
      <c r="Y78" s="5"/>
      <c r="Z78" s="5"/>
      <c r="AA78" s="5"/>
      <c r="AB78" s="5"/>
      <c r="AC78" s="5"/>
      <c r="AD78" s="5"/>
      <c r="AE78" s="5"/>
      <c r="AF78" s="5"/>
    </row>
    <row r="79" spans="1:32" s="3" customFormat="1" ht="21.75" customHeight="1" x14ac:dyDescent="0.4">
      <c r="A79" s="3">
        <v>5</v>
      </c>
      <c r="B79" s="16"/>
      <c r="C79" s="16"/>
      <c r="D79" s="16"/>
      <c r="E79" s="16"/>
      <c r="F79" s="16"/>
      <c r="G79" s="16"/>
      <c r="H79" s="5"/>
      <c r="I79" s="262" t="s">
        <v>689</v>
      </c>
      <c r="J79" s="262" t="s">
        <v>690</v>
      </c>
      <c r="K79" s="262" t="s">
        <v>691</v>
      </c>
      <c r="L79" s="262" t="s">
        <v>692</v>
      </c>
      <c r="M79" s="262" t="s">
        <v>693</v>
      </c>
      <c r="N79" s="262" t="s">
        <v>694</v>
      </c>
      <c r="O79" s="5"/>
      <c r="P79" s="5"/>
      <c r="Q79" s="5"/>
      <c r="R79" s="5"/>
      <c r="S79" s="5"/>
      <c r="T79" s="5"/>
      <c r="U79" s="5"/>
      <c r="V79" s="5"/>
      <c r="W79" s="5"/>
      <c r="X79" s="5"/>
      <c r="Y79" s="5"/>
      <c r="Z79" s="5"/>
      <c r="AA79" s="5"/>
      <c r="AB79" s="5"/>
      <c r="AC79" s="5"/>
      <c r="AD79" s="5"/>
      <c r="AE79" s="5"/>
      <c r="AF79" s="5"/>
    </row>
    <row r="80" spans="1:32" s="3" customFormat="1" ht="21.75" customHeight="1" x14ac:dyDescent="0.4">
      <c r="A80" s="3">
        <v>6</v>
      </c>
      <c r="B80" s="23"/>
      <c r="C80" s="23"/>
      <c r="D80" s="23"/>
      <c r="E80" s="23"/>
      <c r="F80" s="23"/>
      <c r="G80" s="23"/>
      <c r="H80" s="5"/>
      <c r="I80" s="260" t="s">
        <v>307</v>
      </c>
      <c r="J80" s="260" t="s">
        <v>307</v>
      </c>
      <c r="K80" s="260" t="s">
        <v>307</v>
      </c>
      <c r="L80" s="260" t="s">
        <v>307</v>
      </c>
      <c r="M80" s="260" t="s">
        <v>307</v>
      </c>
      <c r="N80" s="261" t="s">
        <v>307</v>
      </c>
      <c r="O80" s="5"/>
      <c r="P80" s="5"/>
      <c r="Q80" s="5"/>
      <c r="R80" s="5"/>
      <c r="S80" s="5"/>
      <c r="T80" s="5"/>
      <c r="U80" s="5"/>
      <c r="V80" s="5"/>
      <c r="W80" s="5"/>
      <c r="X80" s="5"/>
      <c r="Y80" s="5"/>
      <c r="Z80" s="5"/>
      <c r="AA80" s="5"/>
      <c r="AB80" s="5"/>
      <c r="AC80" s="5"/>
      <c r="AD80" s="5"/>
      <c r="AE80" s="5"/>
      <c r="AF80" s="5"/>
    </row>
    <row r="81" spans="1:32" s="3" customFormat="1" ht="21.75" customHeight="1" x14ac:dyDescent="0.4">
      <c r="A81" s="3">
        <v>7</v>
      </c>
      <c r="B81" s="10"/>
      <c r="C81" s="10"/>
      <c r="D81" s="10"/>
      <c r="E81" s="10"/>
      <c r="F81" s="10"/>
      <c r="G81" s="10"/>
      <c r="H81" s="5"/>
      <c r="I81" s="5"/>
      <c r="J81" s="5"/>
      <c r="K81" s="5"/>
      <c r="L81" s="5"/>
      <c r="M81" s="5"/>
      <c r="N81" s="5"/>
      <c r="O81" s="5"/>
      <c r="P81" s="5"/>
      <c r="Q81" s="5"/>
      <c r="R81" s="5"/>
      <c r="S81" s="5"/>
      <c r="T81" s="5"/>
      <c r="U81" s="5"/>
      <c r="V81" s="5"/>
      <c r="W81" s="5"/>
      <c r="X81" s="5"/>
      <c r="Y81" s="5"/>
      <c r="Z81" s="5"/>
      <c r="AA81" s="5"/>
      <c r="AB81" s="5"/>
      <c r="AC81" s="5"/>
      <c r="AD81" s="5"/>
      <c r="AE81" s="5"/>
      <c r="AF81" s="5"/>
    </row>
    <row r="82" spans="1:32" s="3" customFormat="1" ht="21.75" customHeight="1" x14ac:dyDescent="0.15">
      <c r="A82" s="6"/>
      <c r="B82" s="6"/>
      <c r="I82" s="3" t="s">
        <v>695</v>
      </c>
      <c r="J82" s="3" t="s">
        <v>696</v>
      </c>
      <c r="K82" s="3" t="s">
        <v>697</v>
      </c>
      <c r="L82" s="3" t="s">
        <v>698</v>
      </c>
      <c r="M82" s="3" t="s">
        <v>699</v>
      </c>
      <c r="N82" s="3" t="s">
        <v>700</v>
      </c>
    </row>
    <row r="83" spans="1:32" s="3" customFormat="1" ht="21.75" customHeight="1" x14ac:dyDescent="0.15">
      <c r="A83" s="6"/>
      <c r="B83" s="6"/>
      <c r="I83" s="260" t="s">
        <v>307</v>
      </c>
      <c r="J83" s="260" t="s">
        <v>307</v>
      </c>
      <c r="K83" s="260" t="s">
        <v>307</v>
      </c>
      <c r="L83" s="260" t="s">
        <v>307</v>
      </c>
      <c r="M83" s="260" t="s">
        <v>307</v>
      </c>
      <c r="N83" s="261" t="s">
        <v>307</v>
      </c>
    </row>
    <row r="84" spans="1:32" s="3" customFormat="1" ht="21.75" customHeight="1" x14ac:dyDescent="0.15">
      <c r="A84" s="6"/>
      <c r="B84" s="6"/>
    </row>
    <row r="85" spans="1:32" s="3" customFormat="1" ht="21.75" customHeight="1" x14ac:dyDescent="0.15">
      <c r="A85" s="6"/>
      <c r="B85" s="6"/>
    </row>
    <row r="86" spans="1:32" s="3" customFormat="1" ht="21.75" customHeight="1" x14ac:dyDescent="0.15">
      <c r="A86" s="6"/>
      <c r="B86" s="6"/>
    </row>
    <row r="87" spans="1:32" s="3" customFormat="1" ht="21.75" customHeight="1" x14ac:dyDescent="0.15">
      <c r="A87" s="6"/>
      <c r="B87" s="6"/>
    </row>
    <row r="88" spans="1:32" s="3" customFormat="1" ht="21.75" customHeight="1" x14ac:dyDescent="0.15">
      <c r="A88" s="6"/>
      <c r="B88" s="6"/>
    </row>
    <row r="89" spans="1:32" ht="21.75" customHeight="1" x14ac:dyDescent="0.15">
      <c r="A89" s="1"/>
      <c r="B89" s="1"/>
    </row>
    <row r="90" spans="1:32" ht="21.75" customHeight="1" x14ac:dyDescent="0.15">
      <c r="A90" s="1"/>
      <c r="B90" s="1"/>
    </row>
    <row r="91" spans="1:32" ht="21.75" customHeight="1" x14ac:dyDescent="0.15">
      <c r="A91" s="1"/>
      <c r="B91" s="1"/>
    </row>
    <row r="92" spans="1:32" ht="21.75" customHeight="1" x14ac:dyDescent="0.15">
      <c r="A92" s="1"/>
      <c r="B92" s="1"/>
    </row>
    <row r="93" spans="1:32" ht="21.75" customHeight="1" x14ac:dyDescent="0.15">
      <c r="A93" s="1"/>
      <c r="B93" s="1"/>
    </row>
    <row r="94" spans="1:32" x14ac:dyDescent="0.15">
      <c r="A94" s="1"/>
      <c r="B94" s="1"/>
    </row>
  </sheetData>
  <sheetProtection algorithmName="SHA-512" hashValue="6DvbFRPNvdbbq2A458/71izczNcNNvQiWf8SoAjpzSM/wQ8YWxwL18D3YlfGp/tRoWjOVyPMZFGhu2QO6bzh7g==" saltValue="4cgtQcYryO72w1ng1o5RIQ==" spinCount="100000" sheet="1" objects="1" scenarios="1"/>
  <phoneticPr fontId="1"/>
  <pageMargins left="0.7" right="0.7" top="0.75" bottom="0.75" header="0.3" footer="0.3"/>
  <pageSetup paperSize="8" scale="71" fitToHeight="0" orientation="landscape" r:id="rId1"/>
  <tableParts count="14">
    <tablePart r:id="rId2"/>
    <tablePart r:id="rId3"/>
    <tablePart r:id="rId4"/>
    <tablePart r:id="rId5"/>
    <tablePart r:id="rId6"/>
    <tablePart r:id="rId7"/>
    <tablePart r:id="rId8"/>
    <tablePart r:id="rId9"/>
    <tablePart r:id="rId10"/>
    <tablePart r:id="rId11"/>
    <tablePart r:id="rId12"/>
    <tablePart r:id="rId13"/>
    <tablePart r:id="rId14"/>
    <tablePart r:id="rId15"/>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AA897F-6B9C-402A-B93E-FE2FB7A7D027}">
  <sheetPr codeName="Sheet5">
    <pageSetUpPr fitToPage="1"/>
  </sheetPr>
  <dimension ref="A1:CW36"/>
  <sheetViews>
    <sheetView view="pageBreakPreview" zoomScale="115" zoomScaleNormal="100" zoomScaleSheetLayoutView="115" workbookViewId="0">
      <selection activeCell="AK15" sqref="AK15"/>
    </sheetView>
  </sheetViews>
  <sheetFormatPr defaultRowHeight="18.75" x14ac:dyDescent="0.4"/>
  <cols>
    <col min="1" max="28" width="2.375" customWidth="1"/>
    <col min="29" max="35" width="2.125" customWidth="1"/>
    <col min="36" max="36" width="1.25" customWidth="1"/>
    <col min="37" max="38" width="2.375" customWidth="1"/>
    <col min="39" max="39" width="50.75" style="91" customWidth="1"/>
    <col min="40" max="40" width="15.125" customWidth="1"/>
    <col min="41" max="43" width="2.375" customWidth="1"/>
    <col min="44" max="44" width="3.375" customWidth="1"/>
    <col min="45" max="45" width="4.5" customWidth="1"/>
    <col min="46" max="46" width="20.75" customWidth="1"/>
    <col min="47" max="47" width="24" customWidth="1"/>
    <col min="48" max="48" width="2.375" customWidth="1"/>
    <col min="49" max="72" width="11.25" style="58" customWidth="1"/>
    <col min="73" max="73" width="7.875" style="58" customWidth="1"/>
    <col min="74" max="91" width="9" style="58" customWidth="1"/>
    <col min="92" max="101" width="9" style="58"/>
  </cols>
  <sheetData>
    <row r="1" spans="1:39" ht="15.75" customHeight="1" x14ac:dyDescent="0.4">
      <c r="A1" s="443" t="s">
        <v>209</v>
      </c>
      <c r="B1" s="443"/>
      <c r="C1" s="443"/>
      <c r="D1" s="443"/>
      <c r="E1" s="443"/>
      <c r="F1" s="443"/>
      <c r="G1" s="443"/>
      <c r="H1" s="443"/>
      <c r="I1" s="443"/>
      <c r="J1" s="443"/>
      <c r="K1" s="443"/>
      <c r="L1" s="443"/>
      <c r="M1" s="443"/>
      <c r="N1" s="443"/>
      <c r="O1" s="443"/>
      <c r="P1" s="443"/>
      <c r="Q1" s="443"/>
      <c r="R1" s="443"/>
      <c r="S1" s="443"/>
      <c r="T1" s="443"/>
      <c r="U1" s="443"/>
      <c r="V1" s="443"/>
      <c r="W1" s="443"/>
      <c r="X1" s="443"/>
      <c r="Y1" s="443"/>
      <c r="Z1" s="443"/>
      <c r="AA1" s="443"/>
      <c r="AB1" s="443"/>
      <c r="AC1" s="443"/>
      <c r="AD1" s="443"/>
      <c r="AE1" s="443"/>
      <c r="AF1" s="443"/>
      <c r="AG1" s="443"/>
      <c r="AH1" s="443"/>
      <c r="AI1" s="443"/>
    </row>
    <row r="2" spans="1:39" ht="27" customHeight="1" x14ac:dyDescent="0.4">
      <c r="A2" s="451" t="s">
        <v>211</v>
      </c>
      <c r="B2" s="451"/>
      <c r="C2" s="451"/>
      <c r="D2" s="451"/>
      <c r="E2" s="451"/>
      <c r="F2" s="451"/>
      <c r="G2" s="451"/>
      <c r="H2" s="451"/>
      <c r="I2" s="451"/>
      <c r="J2" s="451"/>
      <c r="K2" s="451"/>
      <c r="L2" s="451"/>
      <c r="M2" s="451"/>
      <c r="N2" s="451"/>
      <c r="O2" s="451"/>
      <c r="P2" s="451"/>
      <c r="Q2" s="451"/>
      <c r="R2" s="451"/>
      <c r="S2" s="451"/>
      <c r="T2" s="451"/>
      <c r="U2" s="451"/>
      <c r="V2" s="451"/>
      <c r="W2" s="451"/>
      <c r="X2" s="451"/>
      <c r="Y2" s="451"/>
      <c r="Z2" s="451"/>
      <c r="AA2" s="451"/>
      <c r="AB2" s="451"/>
      <c r="AC2" s="451"/>
      <c r="AD2" s="451"/>
      <c r="AE2" s="451"/>
      <c r="AF2" s="451"/>
      <c r="AG2" s="451"/>
      <c r="AH2" s="451"/>
      <c r="AI2" s="451"/>
      <c r="AM2" s="667" t="s">
        <v>314</v>
      </c>
    </row>
    <row r="3" spans="1:39" ht="8.25" customHeight="1" thickBot="1" x14ac:dyDescent="0.45">
      <c r="X3" s="25"/>
      <c r="Y3" s="25"/>
      <c r="Z3" s="25"/>
      <c r="AA3" s="25"/>
      <c r="AB3" s="25"/>
      <c r="AC3" s="25"/>
      <c r="AD3" s="25"/>
      <c r="AE3" s="25"/>
      <c r="AF3" s="25"/>
      <c r="AG3" s="25"/>
      <c r="AH3" s="25"/>
      <c r="AI3" s="25"/>
      <c r="AM3" s="667"/>
    </row>
    <row r="4" spans="1:39" ht="18" customHeight="1" thickTop="1" x14ac:dyDescent="0.4">
      <c r="A4" s="45" t="s">
        <v>198</v>
      </c>
      <c r="Q4" s="25"/>
      <c r="R4" s="25"/>
      <c r="S4" s="25"/>
      <c r="T4" s="25"/>
      <c r="U4" s="25"/>
      <c r="V4" s="25"/>
      <c r="W4" s="25"/>
      <c r="AC4" s="49" t="s">
        <v>205</v>
      </c>
      <c r="AD4" s="50"/>
      <c r="AE4" s="51"/>
      <c r="AF4" s="51"/>
      <c r="AG4" s="51"/>
      <c r="AH4" s="51"/>
      <c r="AI4" s="52"/>
      <c r="AM4" s="667"/>
    </row>
    <row r="5" spans="1:39" ht="20.25" customHeight="1" thickBot="1" x14ac:dyDescent="0.45">
      <c r="A5" s="115" t="s">
        <v>191</v>
      </c>
      <c r="B5" s="48"/>
      <c r="C5" s="48"/>
      <c r="D5" s="48"/>
      <c r="E5" s="48"/>
      <c r="F5" s="48"/>
      <c r="G5" s="48"/>
      <c r="H5" s="48"/>
      <c r="I5" s="48"/>
      <c r="J5" s="48"/>
      <c r="K5" s="48"/>
      <c r="L5" s="24"/>
      <c r="M5" s="24"/>
      <c r="N5" s="24"/>
      <c r="O5" s="24"/>
      <c r="P5" s="24"/>
      <c r="AC5" s="444" t="s">
        <v>206</v>
      </c>
      <c r="AD5" s="445"/>
      <c r="AE5" s="445"/>
      <c r="AF5" s="445"/>
      <c r="AG5" s="445"/>
      <c r="AH5" s="445"/>
      <c r="AI5" s="446"/>
      <c r="AM5" s="667"/>
    </row>
    <row r="6" spans="1:39" ht="22.5" customHeight="1" thickTop="1" thickBot="1" x14ac:dyDescent="0.45">
      <c r="A6" s="471" t="s">
        <v>0</v>
      </c>
      <c r="B6" s="472"/>
      <c r="C6" s="472"/>
      <c r="D6" s="472"/>
      <c r="E6" s="472"/>
      <c r="F6" s="473"/>
      <c r="G6" s="668" t="s">
        <v>347</v>
      </c>
      <c r="H6" s="669"/>
      <c r="I6" s="669"/>
      <c r="J6" s="669"/>
      <c r="K6" s="669"/>
      <c r="L6" s="669"/>
      <c r="M6" s="669"/>
      <c r="N6" s="669"/>
      <c r="O6" s="669"/>
      <c r="P6" s="669"/>
      <c r="Q6" s="669"/>
      <c r="R6" s="669"/>
      <c r="S6" s="669"/>
      <c r="T6" s="669"/>
      <c r="U6" s="669"/>
      <c r="V6" s="669"/>
      <c r="W6" s="669"/>
      <c r="X6" s="669"/>
      <c r="Y6" s="669"/>
      <c r="Z6" s="669"/>
      <c r="AA6" s="670"/>
    </row>
    <row r="7" spans="1:39" ht="33.75" customHeight="1" x14ac:dyDescent="0.4">
      <c r="A7" s="463" t="s">
        <v>1</v>
      </c>
      <c r="B7" s="464"/>
      <c r="C7" s="464"/>
      <c r="D7" s="464"/>
      <c r="E7" s="464"/>
      <c r="F7" s="465"/>
      <c r="G7" s="678" t="s">
        <v>348</v>
      </c>
      <c r="H7" s="679"/>
      <c r="I7" s="679"/>
      <c r="J7" s="679"/>
      <c r="K7" s="679"/>
      <c r="L7" s="679"/>
      <c r="M7" s="679"/>
      <c r="N7" s="679"/>
      <c r="O7" s="679"/>
      <c r="P7" s="679"/>
      <c r="Q7" s="679"/>
      <c r="R7" s="679"/>
      <c r="S7" s="679"/>
      <c r="T7" s="679"/>
      <c r="U7" s="679"/>
      <c r="V7" s="679"/>
      <c r="W7" s="679"/>
      <c r="X7" s="679"/>
      <c r="Y7" s="679"/>
      <c r="Z7" s="679"/>
      <c r="AA7" s="680"/>
      <c r="AC7" s="527" t="s">
        <v>207</v>
      </c>
      <c r="AD7" s="528"/>
      <c r="AE7" s="528"/>
      <c r="AF7" s="528"/>
      <c r="AG7" s="528"/>
      <c r="AH7" s="528"/>
      <c r="AI7" s="529"/>
      <c r="AM7" s="667" t="s">
        <v>349</v>
      </c>
    </row>
    <row r="8" spans="1:39" ht="25.5" customHeight="1" x14ac:dyDescent="0.4">
      <c r="A8" s="474" t="s">
        <v>2</v>
      </c>
      <c r="B8" s="475"/>
      <c r="C8" s="475"/>
      <c r="D8" s="475"/>
      <c r="E8" s="475"/>
      <c r="F8" s="476"/>
      <c r="G8" s="681" t="s">
        <v>14</v>
      </c>
      <c r="H8" s="681"/>
      <c r="I8" s="659">
        <v>35</v>
      </c>
      <c r="J8" s="659"/>
      <c r="K8" s="106" t="s">
        <v>10</v>
      </c>
      <c r="L8" s="659">
        <v>1</v>
      </c>
      <c r="M8" s="659"/>
      <c r="N8" s="106" t="s">
        <v>11</v>
      </c>
      <c r="O8" s="659">
        <v>23</v>
      </c>
      <c r="P8" s="659"/>
      <c r="Q8" s="106" t="s">
        <v>12</v>
      </c>
      <c r="R8" s="459" t="s">
        <v>192</v>
      </c>
      <c r="S8" s="459"/>
      <c r="T8" s="459"/>
      <c r="U8" s="459"/>
      <c r="V8" s="459"/>
      <c r="W8" s="459"/>
      <c r="X8" s="659">
        <v>65</v>
      </c>
      <c r="Y8" s="659"/>
      <c r="Z8" s="107" t="s">
        <v>13</v>
      </c>
      <c r="AA8" s="31"/>
      <c r="AC8" s="41"/>
      <c r="AD8" s="42"/>
      <c r="AE8" s="42"/>
      <c r="AF8" s="42"/>
      <c r="AG8" s="42"/>
      <c r="AH8" s="42"/>
      <c r="AI8" s="39"/>
      <c r="AM8" s="667"/>
    </row>
    <row r="9" spans="1:39" ht="22.5" customHeight="1" x14ac:dyDescent="0.4">
      <c r="A9" s="477" t="s">
        <v>3</v>
      </c>
      <c r="B9" s="478"/>
      <c r="C9" s="478"/>
      <c r="D9" s="478"/>
      <c r="E9" s="478"/>
      <c r="F9" s="479"/>
      <c r="G9" s="108" t="s">
        <v>4</v>
      </c>
      <c r="H9" s="109" t="s">
        <v>16</v>
      </c>
      <c r="I9" s="671" t="s">
        <v>350</v>
      </c>
      <c r="J9" s="671"/>
      <c r="K9" s="671"/>
      <c r="L9" s="109" t="s">
        <v>5</v>
      </c>
      <c r="M9" s="671" t="s">
        <v>351</v>
      </c>
      <c r="N9" s="671"/>
      <c r="O9" s="671"/>
      <c r="P9" s="671"/>
      <c r="Q9" s="109" t="s">
        <v>6</v>
      </c>
      <c r="R9" s="46"/>
      <c r="S9" s="46"/>
      <c r="T9" s="46"/>
      <c r="U9" s="46"/>
      <c r="V9" s="46"/>
      <c r="W9" s="46"/>
      <c r="X9" s="46"/>
      <c r="Y9" s="46"/>
      <c r="Z9" s="46"/>
      <c r="AA9" s="47"/>
      <c r="AC9" s="41"/>
      <c r="AI9" s="27"/>
      <c r="AM9" s="667"/>
    </row>
    <row r="10" spans="1:39" ht="22.5" customHeight="1" x14ac:dyDescent="0.4">
      <c r="A10" s="460"/>
      <c r="B10" s="461"/>
      <c r="C10" s="461"/>
      <c r="D10" s="461"/>
      <c r="E10" s="461"/>
      <c r="F10" s="462"/>
      <c r="G10" s="672" t="s">
        <v>352</v>
      </c>
      <c r="H10" s="673"/>
      <c r="I10" s="673"/>
      <c r="J10" s="673"/>
      <c r="K10" s="673"/>
      <c r="L10" s="673"/>
      <c r="M10" s="673"/>
      <c r="N10" s="673"/>
      <c r="O10" s="673"/>
      <c r="P10" s="673"/>
      <c r="Q10" s="673"/>
      <c r="R10" s="673"/>
      <c r="S10" s="673"/>
      <c r="T10" s="673"/>
      <c r="U10" s="673"/>
      <c r="V10" s="673"/>
      <c r="W10" s="673"/>
      <c r="X10" s="673"/>
      <c r="Y10" s="673"/>
      <c r="Z10" s="673"/>
      <c r="AA10" s="674"/>
      <c r="AC10" s="41"/>
      <c r="AI10" s="27"/>
    </row>
    <row r="11" spans="1:39" ht="22.5" customHeight="1" x14ac:dyDescent="0.4">
      <c r="A11" s="463"/>
      <c r="B11" s="464"/>
      <c r="C11" s="464"/>
      <c r="D11" s="464"/>
      <c r="E11" s="464"/>
      <c r="F11" s="465"/>
      <c r="G11" s="675"/>
      <c r="H11" s="676"/>
      <c r="I11" s="676"/>
      <c r="J11" s="676"/>
      <c r="K11" s="676"/>
      <c r="L11" s="676"/>
      <c r="M11" s="676"/>
      <c r="N11" s="676"/>
      <c r="O11" s="676"/>
      <c r="P11" s="676"/>
      <c r="Q11" s="676"/>
      <c r="R11" s="676"/>
      <c r="S11" s="676"/>
      <c r="T11" s="676"/>
      <c r="U11" s="676"/>
      <c r="V11" s="676"/>
      <c r="W11" s="676"/>
      <c r="X11" s="676"/>
      <c r="Y11" s="676"/>
      <c r="Z11" s="676"/>
      <c r="AA11" s="677"/>
      <c r="AC11" s="26"/>
      <c r="AI11" s="27"/>
    </row>
    <row r="12" spans="1:39" ht="22.5" customHeight="1" x14ac:dyDescent="0.4">
      <c r="A12" s="477" t="s">
        <v>7</v>
      </c>
      <c r="B12" s="478"/>
      <c r="C12" s="478"/>
      <c r="D12" s="478"/>
      <c r="E12" s="478"/>
      <c r="F12" s="479"/>
      <c r="G12" s="547" t="s">
        <v>8</v>
      </c>
      <c r="H12" s="548"/>
      <c r="I12" s="549"/>
      <c r="J12" s="663" t="s">
        <v>358</v>
      </c>
      <c r="K12" s="663"/>
      <c r="L12" s="663"/>
      <c r="M12" s="663"/>
      <c r="N12" s="663"/>
      <c r="O12" s="110" t="s">
        <v>5</v>
      </c>
      <c r="P12" s="663" t="s">
        <v>359</v>
      </c>
      <c r="Q12" s="663"/>
      <c r="R12" s="663"/>
      <c r="S12" s="663"/>
      <c r="T12" s="663"/>
      <c r="U12" s="110" t="s">
        <v>5</v>
      </c>
      <c r="V12" s="663" t="s">
        <v>360</v>
      </c>
      <c r="W12" s="663"/>
      <c r="X12" s="663"/>
      <c r="Y12" s="663"/>
      <c r="Z12" s="663"/>
      <c r="AA12" s="32"/>
    </row>
    <row r="13" spans="1:39" ht="22.5" customHeight="1" x14ac:dyDescent="0.4">
      <c r="A13" s="463"/>
      <c r="B13" s="464"/>
      <c r="C13" s="464"/>
      <c r="D13" s="464"/>
      <c r="E13" s="464"/>
      <c r="F13" s="465"/>
      <c r="G13" s="550" t="s">
        <v>9</v>
      </c>
      <c r="H13" s="551"/>
      <c r="I13" s="552"/>
      <c r="J13" s="664" t="s">
        <v>361</v>
      </c>
      <c r="K13" s="664"/>
      <c r="L13" s="664"/>
      <c r="M13" s="664"/>
      <c r="N13" s="664"/>
      <c r="O13" s="111" t="s">
        <v>5</v>
      </c>
      <c r="P13" s="664" t="s">
        <v>362</v>
      </c>
      <c r="Q13" s="664"/>
      <c r="R13" s="664"/>
      <c r="S13" s="664"/>
      <c r="T13" s="664"/>
      <c r="U13" s="111" t="s">
        <v>5</v>
      </c>
      <c r="V13" s="664" t="s">
        <v>363</v>
      </c>
      <c r="W13" s="664"/>
      <c r="X13" s="664"/>
      <c r="Y13" s="664"/>
      <c r="Z13" s="664"/>
      <c r="AA13" s="33"/>
      <c r="AC13" s="643"/>
      <c r="AD13" s="643"/>
      <c r="AE13" s="643"/>
      <c r="AF13" s="643"/>
      <c r="AG13" s="643"/>
      <c r="AH13" s="643"/>
    </row>
    <row r="14" spans="1:39" ht="22.5" customHeight="1" x14ac:dyDescent="0.4">
      <c r="A14" s="495" t="s">
        <v>194</v>
      </c>
      <c r="B14" s="496"/>
      <c r="C14" s="496"/>
      <c r="D14" s="496"/>
      <c r="E14" s="496"/>
      <c r="F14" s="497"/>
      <c r="G14" s="547" t="s">
        <v>310</v>
      </c>
      <c r="H14" s="548"/>
      <c r="I14" s="549"/>
      <c r="J14" s="665" t="s">
        <v>354</v>
      </c>
      <c r="K14" s="665"/>
      <c r="L14" s="665"/>
      <c r="M14" s="665"/>
      <c r="N14" s="665"/>
      <c r="O14" s="665"/>
      <c r="P14" s="665"/>
      <c r="Q14" s="665"/>
      <c r="R14" s="665"/>
      <c r="S14" s="665"/>
      <c r="T14" s="665"/>
      <c r="U14" s="665"/>
      <c r="V14" s="665"/>
      <c r="W14" s="665"/>
      <c r="X14" s="665"/>
      <c r="Y14" s="665"/>
      <c r="Z14" s="665"/>
      <c r="AA14" s="32"/>
      <c r="AC14" s="643"/>
      <c r="AD14" s="643"/>
      <c r="AE14" s="643"/>
      <c r="AF14" s="643"/>
      <c r="AG14" s="643"/>
      <c r="AH14" s="643"/>
    </row>
    <row r="15" spans="1:39" ht="22.5" customHeight="1" x14ac:dyDescent="0.4">
      <c r="A15" s="498"/>
      <c r="B15" s="499"/>
      <c r="C15" s="499"/>
      <c r="D15" s="499"/>
      <c r="E15" s="499"/>
      <c r="F15" s="500"/>
      <c r="G15" s="553" t="s">
        <v>9</v>
      </c>
      <c r="H15" s="554"/>
      <c r="I15" s="555"/>
      <c r="J15" s="666" t="s">
        <v>353</v>
      </c>
      <c r="K15" s="666"/>
      <c r="L15" s="666"/>
      <c r="M15" s="666"/>
      <c r="N15" s="666"/>
      <c r="O15" s="666"/>
      <c r="P15" s="666"/>
      <c r="Q15" s="666"/>
      <c r="R15" s="666"/>
      <c r="S15" s="666"/>
      <c r="T15" s="666"/>
      <c r="U15" s="666"/>
      <c r="V15" s="666"/>
      <c r="W15" s="666"/>
      <c r="X15" s="666"/>
      <c r="Y15" s="666"/>
      <c r="Z15" s="666"/>
      <c r="AA15" s="34"/>
      <c r="AC15" s="643"/>
      <c r="AD15" s="643"/>
      <c r="AE15" s="643"/>
      <c r="AF15" s="643"/>
      <c r="AG15" s="643"/>
      <c r="AH15" s="643"/>
    </row>
    <row r="16" spans="1:39" ht="36.75" customHeight="1" x14ac:dyDescent="0.4">
      <c r="A16" s="559" t="s">
        <v>15</v>
      </c>
      <c r="B16" s="560"/>
      <c r="C16" s="560"/>
      <c r="D16" s="560"/>
      <c r="E16" s="560"/>
      <c r="F16" s="561"/>
      <c r="G16" s="658" t="s">
        <v>356</v>
      </c>
      <c r="H16" s="659"/>
      <c r="I16" s="660"/>
      <c r="J16" s="454" t="s">
        <v>210</v>
      </c>
      <c r="K16" s="454"/>
      <c r="L16" s="454"/>
      <c r="M16" s="454"/>
      <c r="N16" s="454"/>
      <c r="O16" s="454"/>
      <c r="P16" s="455"/>
      <c r="Q16" s="661" t="s">
        <v>364</v>
      </c>
      <c r="R16" s="659"/>
      <c r="S16" s="659"/>
      <c r="T16" s="659"/>
      <c r="U16" s="659"/>
      <c r="V16" s="659"/>
      <c r="W16" s="659"/>
      <c r="X16" s="659"/>
      <c r="Y16" s="659"/>
      <c r="Z16" s="659"/>
      <c r="AA16" s="662"/>
      <c r="AC16" s="643"/>
      <c r="AD16" s="643"/>
      <c r="AE16" s="643"/>
      <c r="AF16" s="643"/>
      <c r="AG16" s="643"/>
      <c r="AH16" s="643"/>
    </row>
    <row r="17" spans="1:72" ht="31.5" customHeight="1" x14ac:dyDescent="0.4">
      <c r="A17" s="474" t="s">
        <v>200</v>
      </c>
      <c r="B17" s="475"/>
      <c r="C17" s="475"/>
      <c r="D17" s="475"/>
      <c r="E17" s="475"/>
      <c r="F17" s="476"/>
      <c r="G17" s="475" t="s">
        <v>201</v>
      </c>
      <c r="H17" s="491"/>
      <c r="I17" s="661" t="s">
        <v>386</v>
      </c>
      <c r="J17" s="659"/>
      <c r="K17" s="659"/>
      <c r="L17" s="659"/>
      <c r="M17" s="659"/>
      <c r="N17" s="659"/>
      <c r="O17" s="659"/>
      <c r="P17" s="35"/>
      <c r="Q17" s="492" t="s">
        <v>202</v>
      </c>
      <c r="R17" s="491"/>
      <c r="S17" s="661" t="s">
        <v>385</v>
      </c>
      <c r="T17" s="659"/>
      <c r="U17" s="659"/>
      <c r="V17" s="659"/>
      <c r="W17" s="659"/>
      <c r="X17" s="659"/>
      <c r="Y17" s="659"/>
      <c r="Z17" s="35"/>
      <c r="AA17" s="36"/>
    </row>
    <row r="18" spans="1:72" ht="16.5" customHeight="1" x14ac:dyDescent="0.4">
      <c r="A18" s="460" t="s">
        <v>193</v>
      </c>
      <c r="B18" s="461"/>
      <c r="C18" s="461"/>
      <c r="D18" s="461"/>
      <c r="E18" s="461"/>
      <c r="F18" s="462"/>
      <c r="G18" s="649" t="s">
        <v>357</v>
      </c>
      <c r="H18" s="649"/>
      <c r="I18" s="649"/>
      <c r="J18" s="513" t="s">
        <v>308</v>
      </c>
      <c r="K18" s="478"/>
      <c r="L18" s="478"/>
      <c r="M18" s="478"/>
      <c r="N18" s="479"/>
      <c r="O18" s="515" t="s">
        <v>309</v>
      </c>
      <c r="P18" s="515"/>
      <c r="Q18" s="515"/>
      <c r="R18" s="515"/>
      <c r="S18" s="515"/>
      <c r="T18" s="515"/>
      <c r="U18" s="515"/>
      <c r="V18" s="515"/>
      <c r="W18" s="515"/>
      <c r="X18" s="515"/>
      <c r="Y18" s="515"/>
      <c r="Z18" s="515"/>
      <c r="AA18" s="516"/>
    </row>
    <row r="19" spans="1:72" ht="24.75" customHeight="1" x14ac:dyDescent="0.4">
      <c r="A19" s="463"/>
      <c r="B19" s="464"/>
      <c r="C19" s="464"/>
      <c r="D19" s="464"/>
      <c r="E19" s="464"/>
      <c r="F19" s="465"/>
      <c r="G19" s="650"/>
      <c r="H19" s="650"/>
      <c r="I19" s="650"/>
      <c r="J19" s="514"/>
      <c r="K19" s="464"/>
      <c r="L19" s="464"/>
      <c r="M19" s="464"/>
      <c r="N19" s="465"/>
      <c r="O19" s="650" t="s">
        <v>377</v>
      </c>
      <c r="P19" s="650"/>
      <c r="Q19" s="651"/>
      <c r="R19" s="652" t="s">
        <v>378</v>
      </c>
      <c r="S19" s="653"/>
      <c r="T19" s="653"/>
      <c r="U19" s="653"/>
      <c r="V19" s="653"/>
      <c r="W19" s="653"/>
      <c r="X19" s="653"/>
      <c r="Y19" s="653"/>
      <c r="Z19" s="653"/>
      <c r="AA19" s="654"/>
    </row>
    <row r="20" spans="1:72" ht="16.5" customHeight="1" x14ac:dyDescent="0.4">
      <c r="A20" s="113" t="s">
        <v>355</v>
      </c>
      <c r="B20" s="37"/>
      <c r="C20" s="37"/>
      <c r="D20" s="37"/>
      <c r="E20" s="37"/>
      <c r="F20" s="37"/>
      <c r="G20" s="37"/>
      <c r="H20" s="37"/>
      <c r="I20" s="37"/>
      <c r="J20" s="37"/>
      <c r="K20" s="37"/>
      <c r="L20" s="37"/>
      <c r="M20" s="37"/>
      <c r="N20" s="37"/>
      <c r="O20" s="38"/>
      <c r="P20" s="37"/>
      <c r="Q20" s="37"/>
      <c r="R20" s="37"/>
      <c r="S20" s="37"/>
      <c r="T20" s="37"/>
      <c r="U20" s="37"/>
      <c r="V20" s="37"/>
      <c r="W20" s="37"/>
      <c r="X20" s="37"/>
      <c r="Y20" s="37"/>
      <c r="Z20" s="37"/>
      <c r="AA20" s="39"/>
    </row>
    <row r="21" spans="1:72" ht="14.25" customHeight="1" x14ac:dyDescent="0.4">
      <c r="A21" s="556" t="str">
        <f>IF(G18="その他","具体的な健康状態をご記入ください","")</f>
        <v>具体的な健康状態をご記入ください</v>
      </c>
      <c r="B21" s="557"/>
      <c r="C21" s="557"/>
      <c r="D21" s="557"/>
      <c r="E21" s="557"/>
      <c r="F21" s="557"/>
      <c r="G21" s="557"/>
      <c r="H21" s="557"/>
      <c r="I21" s="557"/>
      <c r="J21" s="557"/>
      <c r="K21" s="557"/>
      <c r="L21" s="557"/>
      <c r="M21" s="557"/>
      <c r="N21" s="557"/>
      <c r="O21" s="557"/>
      <c r="P21" s="557"/>
      <c r="Q21" s="557"/>
      <c r="R21" s="557"/>
      <c r="S21" s="557"/>
      <c r="T21" s="557"/>
      <c r="U21" s="557"/>
      <c r="V21" s="557"/>
      <c r="W21" s="557"/>
      <c r="X21" s="557"/>
      <c r="Y21" s="557"/>
      <c r="Z21" s="557"/>
      <c r="AA21" s="558"/>
    </row>
    <row r="22" spans="1:72" ht="34.5" customHeight="1" thickBot="1" x14ac:dyDescent="0.45">
      <c r="A22" s="655" t="s">
        <v>376</v>
      </c>
      <c r="B22" s="656"/>
      <c r="C22" s="656"/>
      <c r="D22" s="656"/>
      <c r="E22" s="656"/>
      <c r="F22" s="656"/>
      <c r="G22" s="656"/>
      <c r="H22" s="656"/>
      <c r="I22" s="656"/>
      <c r="J22" s="656"/>
      <c r="K22" s="656"/>
      <c r="L22" s="656"/>
      <c r="M22" s="656"/>
      <c r="N22" s="656"/>
      <c r="O22" s="656"/>
      <c r="P22" s="656"/>
      <c r="Q22" s="656"/>
      <c r="R22" s="656"/>
      <c r="S22" s="656"/>
      <c r="T22" s="656"/>
      <c r="U22" s="656"/>
      <c r="V22" s="656"/>
      <c r="W22" s="656"/>
      <c r="X22" s="656"/>
      <c r="Y22" s="656"/>
      <c r="Z22" s="656"/>
      <c r="AA22" s="657"/>
      <c r="AW22" s="58" t="s">
        <v>237</v>
      </c>
      <c r="AX22" s="58" t="s">
        <v>238</v>
      </c>
      <c r="AY22" s="58" t="s">
        <v>239</v>
      </c>
      <c r="AZ22" s="58" t="s">
        <v>240</v>
      </c>
      <c r="BA22" s="58" t="s">
        <v>241</v>
      </c>
      <c r="BB22" s="58" t="s">
        <v>242</v>
      </c>
      <c r="BC22" s="58" t="s">
        <v>255</v>
      </c>
      <c r="BD22" s="58" t="s">
        <v>258</v>
      </c>
      <c r="BE22" s="58" t="s">
        <v>259</v>
      </c>
      <c r="BF22" s="58" t="s">
        <v>260</v>
      </c>
      <c r="BG22" s="58" t="s">
        <v>261</v>
      </c>
      <c r="BH22" s="58" t="s">
        <v>262</v>
      </c>
      <c r="BI22" s="58" t="s">
        <v>237</v>
      </c>
      <c r="BJ22" s="58" t="s">
        <v>238</v>
      </c>
      <c r="BK22" s="58" t="s">
        <v>239</v>
      </c>
      <c r="BL22" s="58" t="s">
        <v>240</v>
      </c>
      <c r="BM22" s="58" t="s">
        <v>241</v>
      </c>
      <c r="BN22" s="58" t="s">
        <v>242</v>
      </c>
      <c r="BO22" s="58" t="s">
        <v>255</v>
      </c>
      <c r="BP22" s="58" t="s">
        <v>258</v>
      </c>
      <c r="BQ22" s="58" t="s">
        <v>259</v>
      </c>
      <c r="BR22" s="58" t="s">
        <v>260</v>
      </c>
      <c r="BS22" s="58" t="s">
        <v>261</v>
      </c>
      <c r="BT22" s="58" t="s">
        <v>262</v>
      </c>
    </row>
    <row r="23" spans="1:72" ht="29.25" customHeight="1" thickBot="1" x14ac:dyDescent="0.25">
      <c r="A23" s="483" t="s">
        <v>196</v>
      </c>
      <c r="B23" s="483"/>
      <c r="C23" s="483"/>
      <c r="D23" s="483"/>
      <c r="E23" s="483"/>
      <c r="F23" s="483"/>
      <c r="G23" s="483"/>
      <c r="H23" s="483"/>
      <c r="I23" s="483"/>
      <c r="J23" s="483"/>
      <c r="K23" s="483"/>
      <c r="L23" s="458" t="s">
        <v>195</v>
      </c>
      <c r="M23" s="458"/>
      <c r="N23" s="458"/>
      <c r="O23" s="458"/>
      <c r="P23" s="458"/>
      <c r="Q23" s="458"/>
      <c r="R23" s="458"/>
      <c r="S23" s="458"/>
      <c r="T23" s="458"/>
      <c r="U23" s="458"/>
      <c r="V23" s="458"/>
      <c r="W23" s="458"/>
      <c r="X23" s="458"/>
      <c r="Y23" s="458"/>
      <c r="Z23" s="458"/>
      <c r="AA23" s="458"/>
      <c r="AF23" s="114"/>
      <c r="AW23" s="58" t="s">
        <v>243</v>
      </c>
      <c r="AX23" s="58" t="s">
        <v>244</v>
      </c>
      <c r="AY23" s="58" t="s">
        <v>245</v>
      </c>
      <c r="AZ23" s="58" t="s">
        <v>246</v>
      </c>
      <c r="BA23" s="58" t="s">
        <v>247</v>
      </c>
      <c r="BB23" s="58" t="s">
        <v>248</v>
      </c>
      <c r="BC23" s="58" t="s">
        <v>256</v>
      </c>
      <c r="BD23" s="58" t="s">
        <v>263</v>
      </c>
      <c r="BE23" s="58" t="s">
        <v>264</v>
      </c>
      <c r="BF23" s="58" t="s">
        <v>265</v>
      </c>
      <c r="BG23" s="58" t="s">
        <v>266</v>
      </c>
      <c r="BH23" s="58" t="s">
        <v>267</v>
      </c>
    </row>
    <row r="24" spans="1:72" ht="30.75" customHeight="1" thickBot="1" x14ac:dyDescent="0.45">
      <c r="A24" s="510" t="s">
        <v>203</v>
      </c>
      <c r="B24" s="511"/>
      <c r="C24" s="456" t="s">
        <v>135</v>
      </c>
      <c r="D24" s="457"/>
      <c r="E24" s="457"/>
      <c r="F24" s="457" t="s">
        <v>136</v>
      </c>
      <c r="G24" s="457"/>
      <c r="H24" s="457"/>
      <c r="I24" s="457" t="s">
        <v>137</v>
      </c>
      <c r="J24" s="457"/>
      <c r="K24" s="457" t="s">
        <v>138</v>
      </c>
      <c r="L24" s="457"/>
      <c r="M24" s="457"/>
      <c r="N24" s="457"/>
      <c r="O24" s="457"/>
      <c r="P24" s="457"/>
      <c r="Q24" s="457"/>
      <c r="R24" s="457"/>
      <c r="S24" s="457" t="s">
        <v>140</v>
      </c>
      <c r="T24" s="457"/>
      <c r="U24" s="457"/>
      <c r="V24" s="457"/>
      <c r="W24" s="457"/>
      <c r="X24" s="457"/>
      <c r="Y24" s="457"/>
      <c r="Z24" s="457" t="s">
        <v>139</v>
      </c>
      <c r="AA24" s="509"/>
      <c r="AC24" s="644" t="s">
        <v>388</v>
      </c>
      <c r="AD24" s="645"/>
      <c r="AE24" s="645"/>
      <c r="AF24" s="645"/>
      <c r="AG24" s="645"/>
      <c r="AH24" s="645"/>
      <c r="AI24" s="646"/>
      <c r="AM24" s="91" t="s">
        <v>311</v>
      </c>
      <c r="BI24" s="58" t="s">
        <v>249</v>
      </c>
      <c r="BJ24" s="58" t="s">
        <v>250</v>
      </c>
      <c r="BK24" s="58" t="s">
        <v>251</v>
      </c>
      <c r="BL24" s="58" t="s">
        <v>252</v>
      </c>
      <c r="BM24" s="58" t="s">
        <v>253</v>
      </c>
      <c r="BN24" s="58" t="s">
        <v>254</v>
      </c>
      <c r="BO24" s="58" t="s">
        <v>257</v>
      </c>
      <c r="BP24" s="58" t="s">
        <v>268</v>
      </c>
      <c r="BQ24" s="58" t="s">
        <v>269</v>
      </c>
      <c r="BR24" s="58" t="s">
        <v>270</v>
      </c>
      <c r="BS24" s="58" t="s">
        <v>271</v>
      </c>
      <c r="BT24" s="58" t="s">
        <v>272</v>
      </c>
    </row>
    <row r="25" spans="1:72" ht="30.75" customHeight="1" x14ac:dyDescent="0.4">
      <c r="A25" s="520">
        <v>1</v>
      </c>
      <c r="B25" s="521"/>
      <c r="C25" s="647" t="s">
        <v>365</v>
      </c>
      <c r="D25" s="648"/>
      <c r="E25" s="648"/>
      <c r="F25" s="648" t="s">
        <v>366</v>
      </c>
      <c r="G25" s="648"/>
      <c r="H25" s="648"/>
      <c r="I25" s="648" t="s">
        <v>367</v>
      </c>
      <c r="J25" s="648"/>
      <c r="K25" s="648" t="s">
        <v>21</v>
      </c>
      <c r="L25" s="648"/>
      <c r="M25" s="648"/>
      <c r="N25" s="648"/>
      <c r="O25" s="648"/>
      <c r="P25" s="648"/>
      <c r="Q25" s="648"/>
      <c r="R25" s="648"/>
      <c r="S25" s="447" t="str">
        <f ca="1">IFERROR(_xlfn.IFNA(IF(K25="","",VLOOKUP(K25,INDIRECT(C25&amp;"＿"&amp;F25&amp;I25),2,0)),"該当なし"),"該当なし")</f>
        <v>0231024-420</v>
      </c>
      <c r="T25" s="447"/>
      <c r="U25" s="447"/>
      <c r="V25" s="447"/>
      <c r="W25" s="447"/>
      <c r="X25" s="447"/>
      <c r="Y25" s="447"/>
      <c r="Z25" s="447" t="str">
        <f>IF(OR(K25="",K25="該当なし"),"",IF(RIGHT(K25)="＊","４","２"))</f>
        <v>２</v>
      </c>
      <c r="AA25" s="480"/>
      <c r="AB25" s="634" t="str">
        <f>IF(COUNTIFS($C$25:$C$28,C25,$F$25:$F$28,F25,$I$25:$I$28,I25)&gt;1,"同じ時間","")</f>
        <v/>
      </c>
      <c r="AC25" s="635"/>
      <c r="AD25" s="42"/>
      <c r="AE25" s="636" t="str">
        <f>IF(COUNTIFS($K$25:$R$28,K25)&gt;1,"同じ講座","")</f>
        <v/>
      </c>
      <c r="AF25" s="636"/>
      <c r="AG25" s="42"/>
      <c r="AH25" s="641" t="str">
        <f>IF(SUM(AW36:BT36)&gt;0,"通年、前期、後期で
 授業時間が重複","")</f>
        <v>通年、前期、後期で
 授業時間が重複</v>
      </c>
      <c r="AI25" s="641"/>
      <c r="AM25" s="642" t="s">
        <v>312</v>
      </c>
      <c r="AO25">
        <f>IF(C25="前期",1,IF(C25="後期",2,3))</f>
        <v>1</v>
      </c>
      <c r="AP25">
        <f>IF(F25="月・木",1,IF(F25="火・金",2,IF(F25="水",3,4)))</f>
        <v>2</v>
      </c>
      <c r="AQ25">
        <f>IF(I25="１校",1,IF(I25="２校",2,IF(I25="３校",3,IF(I25="４校",4,IF(I25="５校",5,6)))))</f>
        <v>2</v>
      </c>
      <c r="AR25" t="s">
        <v>236</v>
      </c>
      <c r="AS25" t="str">
        <f>AO25&amp;AP25&amp;AQ25</f>
        <v>122</v>
      </c>
      <c r="AT25" t="str">
        <f>K25</f>
        <v>歴史総合</v>
      </c>
      <c r="AU25" t="str">
        <f>IFERROR(VLOOKUP("111",$AS$25:$AT$28,2,FALSE),IFERROR(VLOOKUP("311",AS25:AT28,2,FALSE),"該当無し"))</f>
        <v>公共</v>
      </c>
    </row>
    <row r="26" spans="1:72" ht="30.75" customHeight="1" x14ac:dyDescent="0.4">
      <c r="A26" s="448">
        <v>2</v>
      </c>
      <c r="B26" s="449"/>
      <c r="C26" s="639" t="s">
        <v>370</v>
      </c>
      <c r="D26" s="640"/>
      <c r="E26" s="640"/>
      <c r="F26" s="640" t="s">
        <v>368</v>
      </c>
      <c r="G26" s="640"/>
      <c r="H26" s="640"/>
      <c r="I26" s="640" t="s">
        <v>369</v>
      </c>
      <c r="J26" s="640"/>
      <c r="K26" s="640" t="s">
        <v>173</v>
      </c>
      <c r="L26" s="640"/>
      <c r="M26" s="640"/>
      <c r="N26" s="640"/>
      <c r="O26" s="640"/>
      <c r="P26" s="640"/>
      <c r="Q26" s="640"/>
      <c r="R26" s="640"/>
      <c r="S26" s="447" t="str">
        <f t="shared" ref="S26:S28" ca="1" si="0">IFERROR(_xlfn.IFNA(IF(K26="","",VLOOKUP(K26,INDIRECT(C26&amp;"＿"&amp;F26&amp;I26),2,0)),"該当なし"),"該当なし")</f>
        <v>0251024-010</v>
      </c>
      <c r="T26" s="447"/>
      <c r="U26" s="447"/>
      <c r="V26" s="447"/>
      <c r="W26" s="447"/>
      <c r="X26" s="447"/>
      <c r="Y26" s="447"/>
      <c r="Z26" s="447" t="str">
        <f t="shared" ref="Z26:Z28" si="1">IF(OR(K26="",K26="該当なし"),"",IF(RIGHT(K26)="＊","４","２"))</f>
        <v>４</v>
      </c>
      <c r="AA26" s="480"/>
      <c r="AB26" s="634" t="str">
        <f>IF(COUNTIFS($C$25:$C$28,C26,$F$25:$F$28,F26,$I$25:$I$28,I26)&gt;1,"同じ時間","")</f>
        <v/>
      </c>
      <c r="AC26" s="635"/>
      <c r="AD26" s="42"/>
      <c r="AE26" s="636" t="str">
        <f>IF(COUNTIFS($K$25:$R$28,K26)&gt;1,"同じ講座","")</f>
        <v/>
      </c>
      <c r="AF26" s="636"/>
      <c r="AG26" s="42"/>
      <c r="AH26" s="641"/>
      <c r="AI26" s="641"/>
      <c r="AM26" s="642"/>
      <c r="AO26">
        <f t="shared" ref="AO26:AO28" si="2">IF(C26="前期",1,IF(C26="後期",2,3))</f>
        <v>3</v>
      </c>
      <c r="AP26">
        <f t="shared" ref="AP26:AP28" si="3">IF(F26="月・木",1,IF(F26="火・金",2,IF(F26="水",3,4)))</f>
        <v>1</v>
      </c>
      <c r="AQ26">
        <f t="shared" ref="AQ26:AQ28" si="4">IF(I26="１校",1,IF(I26="２校",2,IF(I26="３校",3,IF(I26="４校",4,IF(I26="５校",5,6)))))</f>
        <v>1</v>
      </c>
      <c r="AR26" t="s">
        <v>236</v>
      </c>
      <c r="AS26" t="str">
        <f t="shared" ref="AS26:AS28" si="5">AO26&amp;AP26&amp;AQ26</f>
        <v>311</v>
      </c>
      <c r="AT26" t="str">
        <f t="shared" ref="AT26:AT28" si="6">K26</f>
        <v>世界史探究＊</v>
      </c>
      <c r="AU26" t="str">
        <f t="shared" ref="AU26:AU28" si="7">IFERROR(VLOOKUP("111",$AS$25:$AT$28,2,FALSE),IFERROR(VLOOKUP("311",AS26:AT29,2,FALSE),"該当無し"))</f>
        <v>公共</v>
      </c>
      <c r="AW26" s="58">
        <v>311</v>
      </c>
      <c r="AX26" s="58">
        <v>312</v>
      </c>
      <c r="AY26" s="58">
        <v>313</v>
      </c>
      <c r="AZ26" s="58">
        <v>314</v>
      </c>
      <c r="BA26" s="58">
        <v>315</v>
      </c>
      <c r="BB26" s="58">
        <v>316</v>
      </c>
      <c r="BC26" s="58">
        <v>321</v>
      </c>
      <c r="BD26" s="58">
        <v>322</v>
      </c>
      <c r="BE26" s="58">
        <v>323</v>
      </c>
      <c r="BF26" s="58">
        <v>324</v>
      </c>
      <c r="BG26" s="58">
        <v>325</v>
      </c>
      <c r="BH26" s="58">
        <v>326</v>
      </c>
      <c r="BI26" s="58">
        <v>311</v>
      </c>
      <c r="BJ26" s="58">
        <v>312</v>
      </c>
      <c r="BK26" s="58">
        <v>313</v>
      </c>
      <c r="BL26" s="58">
        <v>314</v>
      </c>
      <c r="BM26" s="58">
        <v>315</v>
      </c>
      <c r="BN26" s="58">
        <v>316</v>
      </c>
      <c r="BO26" s="58">
        <v>321</v>
      </c>
      <c r="BP26" s="58">
        <v>322</v>
      </c>
      <c r="BQ26" s="58">
        <v>323</v>
      </c>
      <c r="BR26" s="58">
        <v>324</v>
      </c>
      <c r="BS26" s="58">
        <v>325</v>
      </c>
      <c r="BT26" s="58">
        <v>326</v>
      </c>
    </row>
    <row r="27" spans="1:72" ht="30.75" customHeight="1" x14ac:dyDescent="0.4">
      <c r="A27" s="448">
        <v>3</v>
      </c>
      <c r="B27" s="449"/>
      <c r="C27" s="639" t="s">
        <v>365</v>
      </c>
      <c r="D27" s="640"/>
      <c r="E27" s="640"/>
      <c r="F27" s="640" t="s">
        <v>368</v>
      </c>
      <c r="G27" s="640"/>
      <c r="H27" s="640"/>
      <c r="I27" s="640" t="s">
        <v>369</v>
      </c>
      <c r="J27" s="640"/>
      <c r="K27" s="640" t="s">
        <v>18</v>
      </c>
      <c r="L27" s="640"/>
      <c r="M27" s="640"/>
      <c r="N27" s="640"/>
      <c r="O27" s="640"/>
      <c r="P27" s="640"/>
      <c r="Q27" s="640"/>
      <c r="R27" s="640"/>
      <c r="S27" s="447" t="str">
        <f ca="1">IFERROR(_xlfn.IFNA(IF(K27="","",VLOOKUP(K27,INDIRECT(C27&amp;"＿"&amp;F27&amp;I27),2,0)),"該当なし"),"該当なし")</f>
        <v>0311024-110</v>
      </c>
      <c r="T27" s="447"/>
      <c r="U27" s="447"/>
      <c r="V27" s="447"/>
      <c r="W27" s="447"/>
      <c r="X27" s="447"/>
      <c r="Y27" s="447"/>
      <c r="Z27" s="447" t="str">
        <f t="shared" si="1"/>
        <v>２</v>
      </c>
      <c r="AA27" s="480"/>
      <c r="AB27" s="634" t="str">
        <f>IF(COUNTIFS($C$25:$C$28,C27,$F$25:$F$28,F27,$I$25:$I$28,I27)&gt;1,"同じ時間","")</f>
        <v/>
      </c>
      <c r="AC27" s="635"/>
      <c r="AD27" s="42"/>
      <c r="AE27" s="636" t="str">
        <f>IF(COUNTIFS($K$25:$R$28,K27)&gt;1,"同じ講座","")</f>
        <v/>
      </c>
      <c r="AF27" s="636"/>
      <c r="AG27" s="42"/>
      <c r="AH27" s="641"/>
      <c r="AI27" s="641"/>
      <c r="AO27">
        <f t="shared" si="2"/>
        <v>1</v>
      </c>
      <c r="AP27">
        <f t="shared" si="3"/>
        <v>1</v>
      </c>
      <c r="AQ27">
        <f t="shared" si="4"/>
        <v>1</v>
      </c>
      <c r="AR27" t="s">
        <v>236</v>
      </c>
      <c r="AS27" t="str">
        <f t="shared" si="5"/>
        <v>111</v>
      </c>
      <c r="AT27" t="str">
        <f t="shared" si="6"/>
        <v>公共</v>
      </c>
      <c r="AU27" t="str">
        <f t="shared" si="7"/>
        <v>公共</v>
      </c>
      <c r="AW27" s="58">
        <v>111</v>
      </c>
      <c r="AX27" s="58">
        <v>112</v>
      </c>
      <c r="AY27" s="58">
        <v>113</v>
      </c>
      <c r="AZ27" s="58">
        <v>114</v>
      </c>
      <c r="BA27" s="58">
        <v>115</v>
      </c>
      <c r="BB27" s="58">
        <v>116</v>
      </c>
      <c r="BC27" s="58">
        <v>121</v>
      </c>
      <c r="BD27" s="58">
        <v>122</v>
      </c>
      <c r="BE27" s="58">
        <v>123</v>
      </c>
      <c r="BF27" s="58">
        <v>124</v>
      </c>
      <c r="BG27" s="58">
        <v>125</v>
      </c>
      <c r="BH27" s="58">
        <v>126</v>
      </c>
      <c r="BI27" s="58" t="s">
        <v>273</v>
      </c>
      <c r="BJ27" s="58" t="s">
        <v>273</v>
      </c>
      <c r="BK27" s="58" t="s">
        <v>273</v>
      </c>
      <c r="BL27" s="58" t="s">
        <v>273</v>
      </c>
      <c r="BM27" s="58" t="s">
        <v>273</v>
      </c>
      <c r="BN27" s="58" t="s">
        <v>273</v>
      </c>
      <c r="BO27" s="58" t="s">
        <v>273</v>
      </c>
      <c r="BP27" s="58" t="s">
        <v>273</v>
      </c>
      <c r="BQ27" s="58" t="s">
        <v>273</v>
      </c>
      <c r="BR27" s="58" t="s">
        <v>273</v>
      </c>
      <c r="BS27" s="58" t="s">
        <v>273</v>
      </c>
      <c r="BT27" s="58" t="s">
        <v>273</v>
      </c>
    </row>
    <row r="28" spans="1:72" ht="30.75" customHeight="1" thickBot="1" x14ac:dyDescent="0.45">
      <c r="A28" s="493">
        <v>4</v>
      </c>
      <c r="B28" s="494"/>
      <c r="C28" s="637" t="s">
        <v>370</v>
      </c>
      <c r="D28" s="638"/>
      <c r="E28" s="638"/>
      <c r="F28" s="638" t="s">
        <v>371</v>
      </c>
      <c r="G28" s="638"/>
      <c r="H28" s="638"/>
      <c r="I28" s="638" t="s">
        <v>369</v>
      </c>
      <c r="J28" s="638"/>
      <c r="K28" s="638" t="s">
        <v>26</v>
      </c>
      <c r="L28" s="638"/>
      <c r="M28" s="638"/>
      <c r="N28" s="638"/>
      <c r="O28" s="638"/>
      <c r="P28" s="638"/>
      <c r="Q28" s="638"/>
      <c r="R28" s="638"/>
      <c r="S28" s="447" t="str">
        <f t="shared" ca="1" si="0"/>
        <v>0211024-610</v>
      </c>
      <c r="T28" s="447"/>
      <c r="U28" s="447"/>
      <c r="V28" s="447"/>
      <c r="W28" s="447"/>
      <c r="X28" s="447"/>
      <c r="Y28" s="447"/>
      <c r="Z28" s="447" t="str">
        <f t="shared" si="1"/>
        <v>２</v>
      </c>
      <c r="AA28" s="480"/>
      <c r="AB28" s="634" t="str">
        <f>IF(COUNTIFS($C$25:$C$28,C28,$F$25:$F$28,F28,$I$25:$I$28,I28)&gt;1,"同じ時間","")</f>
        <v/>
      </c>
      <c r="AC28" s="635"/>
      <c r="AD28" s="42"/>
      <c r="AE28" s="636" t="str">
        <f>IF(COUNTIFS($K$25:$R$28,K28)&gt;1,"同じ講座","")</f>
        <v/>
      </c>
      <c r="AF28" s="636"/>
      <c r="AG28" s="42"/>
      <c r="AH28" s="641"/>
      <c r="AI28" s="641"/>
      <c r="AO28">
        <f t="shared" si="2"/>
        <v>3</v>
      </c>
      <c r="AP28">
        <f t="shared" si="3"/>
        <v>3</v>
      </c>
      <c r="AQ28">
        <f t="shared" si="4"/>
        <v>1</v>
      </c>
      <c r="AR28" t="s">
        <v>236</v>
      </c>
      <c r="AS28" t="str">
        <f t="shared" si="5"/>
        <v>331</v>
      </c>
      <c r="AT28" t="str">
        <f t="shared" si="6"/>
        <v>地理総合</v>
      </c>
      <c r="AU28" t="str">
        <f t="shared" si="7"/>
        <v>公共</v>
      </c>
      <c r="AW28" s="58" t="s">
        <v>273</v>
      </c>
      <c r="AX28" s="58" t="s">
        <v>273</v>
      </c>
      <c r="AY28" s="58" t="s">
        <v>273</v>
      </c>
      <c r="AZ28" s="58" t="s">
        <v>273</v>
      </c>
      <c r="BA28" s="58" t="s">
        <v>273</v>
      </c>
      <c r="BB28" s="58" t="s">
        <v>273</v>
      </c>
      <c r="BC28" s="58" t="s">
        <v>273</v>
      </c>
      <c r="BD28" s="58" t="s">
        <v>273</v>
      </c>
      <c r="BE28" s="58" t="s">
        <v>273</v>
      </c>
      <c r="BF28" s="58" t="s">
        <v>273</v>
      </c>
      <c r="BG28" s="58" t="s">
        <v>273</v>
      </c>
      <c r="BH28" s="58" t="s">
        <v>273</v>
      </c>
      <c r="BI28" s="58">
        <v>211</v>
      </c>
      <c r="BJ28" s="58">
        <v>212</v>
      </c>
      <c r="BK28" s="58">
        <v>213</v>
      </c>
      <c r="BL28" s="58">
        <v>214</v>
      </c>
      <c r="BM28" s="58">
        <v>215</v>
      </c>
      <c r="BN28" s="58">
        <v>216</v>
      </c>
      <c r="BO28" s="58">
        <v>221</v>
      </c>
      <c r="BP28" s="58">
        <v>222</v>
      </c>
      <c r="BQ28" s="58">
        <v>223</v>
      </c>
      <c r="BR28" s="58">
        <v>224</v>
      </c>
      <c r="BS28" s="58">
        <v>225</v>
      </c>
      <c r="BT28" s="58">
        <v>226</v>
      </c>
    </row>
    <row r="29" spans="1:72" ht="24" customHeight="1" x14ac:dyDescent="0.25">
      <c r="A29" s="466" t="s">
        <v>204</v>
      </c>
      <c r="B29" s="467"/>
      <c r="C29" s="467"/>
      <c r="D29" s="467"/>
      <c r="E29" s="467"/>
      <c r="F29" s="467"/>
      <c r="G29" s="467"/>
      <c r="H29" s="467"/>
      <c r="I29" s="467"/>
      <c r="J29" s="467"/>
      <c r="K29" s="467"/>
      <c r="L29" s="467"/>
      <c r="M29" s="467"/>
      <c r="N29" s="467"/>
      <c r="O29" s="467"/>
      <c r="P29" s="630">
        <v>2</v>
      </c>
      <c r="Q29" s="630"/>
      <c r="R29" s="469" t="s">
        <v>197</v>
      </c>
      <c r="S29" s="469"/>
      <c r="T29" s="469"/>
      <c r="U29" s="469"/>
      <c r="V29" s="469"/>
      <c r="W29" s="469"/>
      <c r="X29" s="469"/>
      <c r="Y29" s="469"/>
      <c r="Z29" s="469"/>
      <c r="AA29" s="470"/>
      <c r="AM29" s="91" t="s">
        <v>313</v>
      </c>
    </row>
    <row r="30" spans="1:72" ht="16.5" customHeight="1" thickBot="1" x14ac:dyDescent="0.45">
      <c r="A30" s="486" t="s">
        <v>375</v>
      </c>
      <c r="B30" s="487"/>
      <c r="C30" s="487"/>
      <c r="D30" s="487"/>
      <c r="E30" s="487"/>
      <c r="F30" s="487"/>
      <c r="G30" s="487"/>
      <c r="H30" s="487"/>
      <c r="I30" s="487"/>
      <c r="J30" s="487"/>
      <c r="K30" s="487"/>
      <c r="L30" s="487"/>
      <c r="M30" s="487"/>
      <c r="N30" s="487"/>
      <c r="O30" s="487"/>
      <c r="P30" s="487"/>
      <c r="Q30" s="487"/>
      <c r="R30" s="487"/>
      <c r="S30" s="487"/>
      <c r="T30" s="487"/>
      <c r="U30" s="487"/>
      <c r="V30" s="487"/>
      <c r="W30" s="487"/>
      <c r="X30" s="487"/>
      <c r="Y30" s="487"/>
      <c r="Z30" s="487"/>
      <c r="AA30" s="488"/>
    </row>
    <row r="31" spans="1:72" ht="10.5" customHeight="1" thickBot="1" x14ac:dyDescent="0.45">
      <c r="A31" s="40"/>
      <c r="B31" s="40"/>
      <c r="C31" s="40"/>
      <c r="D31" s="40"/>
      <c r="E31" s="40"/>
      <c r="F31" s="40"/>
      <c r="G31" s="40"/>
      <c r="H31" s="40"/>
      <c r="I31" s="40"/>
      <c r="J31" s="40"/>
      <c r="K31" s="40"/>
      <c r="L31" s="40"/>
      <c r="M31" s="40"/>
      <c r="N31" s="40"/>
      <c r="O31" s="40"/>
      <c r="P31" s="40"/>
      <c r="Q31" s="40"/>
      <c r="R31" s="40"/>
      <c r="S31" s="40"/>
      <c r="T31" s="40"/>
      <c r="U31" s="40"/>
      <c r="V31" s="40"/>
      <c r="W31" s="40"/>
      <c r="X31" s="40"/>
      <c r="Y31" s="40"/>
      <c r="Z31" s="40"/>
      <c r="AA31" s="40"/>
      <c r="AB31" s="40"/>
      <c r="AC31" s="40"/>
      <c r="AD31" s="40"/>
      <c r="AE31" s="40"/>
      <c r="AF31" s="40"/>
      <c r="AG31" s="40"/>
      <c r="AH31" s="40"/>
      <c r="AI31" s="40"/>
      <c r="AW31" s="59">
        <f>COUNTIF($AW$26:$AW$28,AS25)</f>
        <v>0</v>
      </c>
      <c r="AX31" s="59">
        <f>COUNTIF($AX$26:$AX$28,AS25)</f>
        <v>0</v>
      </c>
      <c r="AY31" s="59">
        <f>COUNTIF($AY$26:$AY$28,AS25)</f>
        <v>0</v>
      </c>
      <c r="AZ31" s="59">
        <f>COUNTIF($AZ$26:$AZ$28,AS25)</f>
        <v>0</v>
      </c>
      <c r="BA31" s="59">
        <f>COUNTIF($BA$26:$BA$28,AS25)</f>
        <v>0</v>
      </c>
      <c r="BB31" s="59">
        <f>COUNTIF($BB$26:$BB$28,AS25)</f>
        <v>0</v>
      </c>
      <c r="BC31" s="59">
        <f>COUNTIF($BC$26:$BC$28,AS25)</f>
        <v>0</v>
      </c>
      <c r="BD31" s="59">
        <f>COUNTIF($BD$26:$BD$28,AS25)</f>
        <v>1</v>
      </c>
      <c r="BE31" s="59">
        <f>COUNTIF($BE$26:$BE$28,AS25)</f>
        <v>0</v>
      </c>
      <c r="BF31" s="59">
        <f>COUNTIF($BF$26:$BF$28,AS25)</f>
        <v>0</v>
      </c>
      <c r="BG31" s="59">
        <f>COUNTIF($BG$26:$BG$28,AS25)</f>
        <v>0</v>
      </c>
      <c r="BH31" s="59">
        <f>COUNTIF($BH$26:$BH$28,AS25)</f>
        <v>0</v>
      </c>
      <c r="BI31" s="59">
        <f>COUNTIF($BI$26:$BI$28,AS25)</f>
        <v>0</v>
      </c>
      <c r="BJ31" s="59">
        <f>COUNTIF($BJ$26:$BJ$28,AS25)</f>
        <v>0</v>
      </c>
      <c r="BK31" s="59">
        <f>COUNTIF($BK$26:$BK$28,AS25)</f>
        <v>0</v>
      </c>
      <c r="BL31" s="59">
        <f>COUNTIF($BL$26:$BL$28,AS25)</f>
        <v>0</v>
      </c>
      <c r="BM31" s="59">
        <f>COUNTIF($BM$26:$BM$28,AS25)</f>
        <v>0</v>
      </c>
      <c r="BN31" s="59">
        <f>COUNTIF($BN$26:$BN$28,AS25)</f>
        <v>0</v>
      </c>
      <c r="BO31" s="59">
        <f>COUNTIF($BO$26:$BO$28,AS25)</f>
        <v>0</v>
      </c>
      <c r="BP31" s="59">
        <f>COUNTIF($BP$26:$BP$28,AS25)</f>
        <v>0</v>
      </c>
      <c r="BQ31" s="59">
        <f>COUNTIF($BQ$26:$BQ$28,AS25)</f>
        <v>0</v>
      </c>
      <c r="BR31" s="59">
        <f>COUNTIF($BR$26:$BR$28,AS25)</f>
        <v>0</v>
      </c>
      <c r="BS31" s="59">
        <f>COUNTIF($BS$26:$BS$28,AS25)</f>
        <v>0</v>
      </c>
      <c r="BT31" s="59">
        <f>COUNTIF(BT26:BT28,AS25)</f>
        <v>0</v>
      </c>
    </row>
    <row r="32" spans="1:72" ht="37.5" customHeight="1" thickBot="1" x14ac:dyDescent="0.45">
      <c r="A32" s="525" t="s">
        <v>374</v>
      </c>
      <c r="B32" s="526"/>
      <c r="C32" s="526"/>
      <c r="D32" s="526"/>
      <c r="E32" s="526"/>
      <c r="F32" s="631" t="s">
        <v>389</v>
      </c>
      <c r="G32" s="632"/>
      <c r="H32" s="632"/>
      <c r="I32" s="632"/>
      <c r="J32" s="632"/>
      <c r="K32" s="632"/>
      <c r="L32" s="632"/>
      <c r="M32" s="632"/>
      <c r="N32" s="632"/>
      <c r="O32" s="632"/>
      <c r="P32" s="632"/>
      <c r="Q32" s="632"/>
      <c r="R32" s="632"/>
      <c r="S32" s="632"/>
      <c r="T32" s="632"/>
      <c r="U32" s="632"/>
      <c r="V32" s="632"/>
      <c r="W32" s="632"/>
      <c r="X32" s="632"/>
      <c r="Y32" s="632"/>
      <c r="Z32" s="632"/>
      <c r="AA32" s="632"/>
      <c r="AB32" s="632"/>
      <c r="AC32" s="632"/>
      <c r="AD32" s="632"/>
      <c r="AE32" s="632"/>
      <c r="AF32" s="632"/>
      <c r="AG32" s="632"/>
      <c r="AH32" s="632"/>
      <c r="AI32" s="633"/>
      <c r="AO32" s="121"/>
      <c r="AP32" s="122"/>
      <c r="AQ32" s="122"/>
      <c r="AR32" s="122"/>
      <c r="AS32" s="122"/>
      <c r="AT32" s="122"/>
      <c r="AU32" s="123"/>
      <c r="AW32" s="59">
        <f>COUNTIF($AW$26:$AW$28,AS26)</f>
        <v>1</v>
      </c>
      <c r="AX32" s="59">
        <f t="shared" ref="AX32:AX34" si="8">COUNTIF($AX$26:$AX$28,AS26)</f>
        <v>0</v>
      </c>
      <c r="AY32" s="59">
        <f t="shared" ref="AY32:AY34" si="9">COUNTIF($AY$26:$AY$28,AS26)</f>
        <v>0</v>
      </c>
      <c r="AZ32" s="59">
        <f t="shared" ref="AZ32:AZ34" si="10">COUNTIF($AZ$26:$AZ$28,AS26)</f>
        <v>0</v>
      </c>
      <c r="BA32" s="59">
        <f t="shared" ref="BA32:BA34" si="11">COUNTIF($BA$26:$BA$28,AS26)</f>
        <v>0</v>
      </c>
      <c r="BB32" s="59">
        <f t="shared" ref="BB32:BB34" si="12">COUNTIF($BB$26:$BB$28,AS26)</f>
        <v>0</v>
      </c>
      <c r="BC32" s="59">
        <f t="shared" ref="BC32:BC34" si="13">COUNTIF($BC$26:$BC$28,AS26)</f>
        <v>0</v>
      </c>
      <c r="BD32" s="59">
        <f t="shared" ref="BD32:BD34" si="14">COUNTIF($BD$26:$BD$28,AS26)</f>
        <v>0</v>
      </c>
      <c r="BE32" s="59">
        <f t="shared" ref="BE32:BE34" si="15">COUNTIF($BE$26:$BE$28,AS26)</f>
        <v>0</v>
      </c>
      <c r="BF32" s="59">
        <f t="shared" ref="BF32:BF34" si="16">COUNTIF($BF$26:$BF$28,AS26)</f>
        <v>0</v>
      </c>
      <c r="BG32" s="59">
        <f t="shared" ref="BG32:BG34" si="17">COUNTIF($BG$26:$BG$28,AS26)</f>
        <v>0</v>
      </c>
      <c r="BH32" s="59">
        <f t="shared" ref="BH32:BH34" si="18">COUNTIF($BH$26:$BH$28,AS26)</f>
        <v>0</v>
      </c>
      <c r="BI32" s="59">
        <f t="shared" ref="BI32:BI34" si="19">COUNTIF($BI$26:$BI$28,AS26)</f>
        <v>1</v>
      </c>
      <c r="BJ32" s="59">
        <f t="shared" ref="BJ32:BJ34" si="20">COUNTIF($BJ$26:$BJ$28,AS26)</f>
        <v>0</v>
      </c>
      <c r="BK32" s="59">
        <f t="shared" ref="BK32:BK34" si="21">COUNTIF($BK$26:$BK$28,AS26)</f>
        <v>0</v>
      </c>
      <c r="BL32" s="59">
        <f t="shared" ref="BL32:BL34" si="22">COUNTIF($BL$26:$BL$28,AS26)</f>
        <v>0</v>
      </c>
      <c r="BM32" s="59">
        <f t="shared" ref="BM32:BM34" si="23">COUNTIF($BM$26:$BM$28,AS26)</f>
        <v>0</v>
      </c>
      <c r="BN32" s="59">
        <f t="shared" ref="BN32:BN34" si="24">COUNTIF($BN$26:$BN$28,AS26)</f>
        <v>0</v>
      </c>
      <c r="BO32" s="59">
        <f t="shared" ref="BO32:BO34" si="25">COUNTIF($BO$26:$BO$28,AS26)</f>
        <v>0</v>
      </c>
      <c r="BP32" s="59">
        <f t="shared" ref="BP32:BP34" si="26">COUNTIF($BP$26:$BP$28,AS26)</f>
        <v>0</v>
      </c>
      <c r="BQ32" s="59">
        <f t="shared" ref="BQ32:BQ34" si="27">COUNTIF($BQ$26:$BQ$28,AS26)</f>
        <v>0</v>
      </c>
      <c r="BR32" s="59">
        <f t="shared" ref="BR32:BR34" si="28">COUNTIF($BR$26:$BR$28,AS26)</f>
        <v>0</v>
      </c>
      <c r="BS32" s="59">
        <f t="shared" ref="BS32:BS34" si="29">COUNTIF($BS$26:$BS$28,AS26)</f>
        <v>0</v>
      </c>
      <c r="BT32" s="59">
        <f t="shared" ref="BT32:BT34" si="30">COUNTIF(BT27:BT29,AS26)</f>
        <v>0</v>
      </c>
    </row>
    <row r="33" spans="41:72" x14ac:dyDescent="0.4">
      <c r="AO33" s="124" t="s">
        <v>387</v>
      </c>
      <c r="AU33" s="27"/>
      <c r="AW33" s="59">
        <f>COUNTIF($AW$26:$AW$28,AS27)</f>
        <v>1</v>
      </c>
      <c r="AX33" s="59">
        <f t="shared" si="8"/>
        <v>0</v>
      </c>
      <c r="AY33" s="59">
        <f t="shared" si="9"/>
        <v>0</v>
      </c>
      <c r="AZ33" s="59">
        <f t="shared" si="10"/>
        <v>0</v>
      </c>
      <c r="BA33" s="59">
        <f t="shared" si="11"/>
        <v>0</v>
      </c>
      <c r="BB33" s="59">
        <f t="shared" si="12"/>
        <v>0</v>
      </c>
      <c r="BC33" s="59">
        <f t="shared" si="13"/>
        <v>0</v>
      </c>
      <c r="BD33" s="59">
        <f t="shared" si="14"/>
        <v>0</v>
      </c>
      <c r="BE33" s="59">
        <f t="shared" si="15"/>
        <v>0</v>
      </c>
      <c r="BF33" s="59">
        <f t="shared" si="16"/>
        <v>0</v>
      </c>
      <c r="BG33" s="59">
        <f t="shared" si="17"/>
        <v>0</v>
      </c>
      <c r="BH33" s="59">
        <f t="shared" si="18"/>
        <v>0</v>
      </c>
      <c r="BI33" s="59">
        <f t="shared" si="19"/>
        <v>0</v>
      </c>
      <c r="BJ33" s="59">
        <f t="shared" si="20"/>
        <v>0</v>
      </c>
      <c r="BK33" s="59">
        <f t="shared" si="21"/>
        <v>0</v>
      </c>
      <c r="BL33" s="59">
        <f t="shared" si="22"/>
        <v>0</v>
      </c>
      <c r="BM33" s="59">
        <f t="shared" si="23"/>
        <v>0</v>
      </c>
      <c r="BN33" s="59">
        <f t="shared" si="24"/>
        <v>0</v>
      </c>
      <c r="BO33" s="59">
        <f t="shared" si="25"/>
        <v>0</v>
      </c>
      <c r="BP33" s="59">
        <f t="shared" si="26"/>
        <v>0</v>
      </c>
      <c r="BQ33" s="59">
        <f t="shared" si="27"/>
        <v>0</v>
      </c>
      <c r="BR33" s="59">
        <f t="shared" si="28"/>
        <v>0</v>
      </c>
      <c r="BS33" s="59">
        <f t="shared" si="29"/>
        <v>0</v>
      </c>
      <c r="BT33" s="59">
        <f t="shared" si="30"/>
        <v>0</v>
      </c>
    </row>
    <row r="34" spans="41:72" ht="19.5" thickBot="1" x14ac:dyDescent="0.45">
      <c r="AO34" s="124" t="s">
        <v>389</v>
      </c>
      <c r="AU34" s="27"/>
      <c r="AW34" s="60">
        <f>COUNTIF($AW$26:$AW$28,AS28)</f>
        <v>0</v>
      </c>
      <c r="AX34" s="60">
        <f t="shared" si="8"/>
        <v>0</v>
      </c>
      <c r="AY34" s="60">
        <f t="shared" si="9"/>
        <v>0</v>
      </c>
      <c r="AZ34" s="60">
        <f t="shared" si="10"/>
        <v>0</v>
      </c>
      <c r="BA34" s="60">
        <f t="shared" si="11"/>
        <v>0</v>
      </c>
      <c r="BB34" s="60">
        <f t="shared" si="12"/>
        <v>0</v>
      </c>
      <c r="BC34" s="59">
        <f t="shared" si="13"/>
        <v>0</v>
      </c>
      <c r="BD34" s="59">
        <f t="shared" si="14"/>
        <v>0</v>
      </c>
      <c r="BE34" s="59">
        <f t="shared" si="15"/>
        <v>0</v>
      </c>
      <c r="BF34" s="59">
        <f t="shared" si="16"/>
        <v>0</v>
      </c>
      <c r="BG34" s="59">
        <f t="shared" si="17"/>
        <v>0</v>
      </c>
      <c r="BH34" s="59">
        <f t="shared" si="18"/>
        <v>0</v>
      </c>
      <c r="BI34" s="59">
        <f t="shared" si="19"/>
        <v>0</v>
      </c>
      <c r="BJ34" s="59">
        <f t="shared" si="20"/>
        <v>0</v>
      </c>
      <c r="BK34" s="59">
        <f t="shared" si="21"/>
        <v>0</v>
      </c>
      <c r="BL34" s="59">
        <f t="shared" si="22"/>
        <v>0</v>
      </c>
      <c r="BM34" s="59">
        <f t="shared" si="23"/>
        <v>0</v>
      </c>
      <c r="BN34" s="59">
        <f t="shared" si="24"/>
        <v>0</v>
      </c>
      <c r="BO34" s="59">
        <f t="shared" si="25"/>
        <v>0</v>
      </c>
      <c r="BP34" s="59">
        <f t="shared" si="26"/>
        <v>0</v>
      </c>
      <c r="BQ34" s="59">
        <f t="shared" si="27"/>
        <v>0</v>
      </c>
      <c r="BR34" s="59">
        <f t="shared" si="28"/>
        <v>0</v>
      </c>
      <c r="BS34" s="59">
        <f t="shared" si="29"/>
        <v>0</v>
      </c>
      <c r="BT34" s="59">
        <f t="shared" si="30"/>
        <v>0</v>
      </c>
    </row>
    <row r="35" spans="41:72" ht="19.5" thickBot="1" x14ac:dyDescent="0.45">
      <c r="AO35" s="125" t="s">
        <v>390</v>
      </c>
      <c r="AP35" s="29"/>
      <c r="AQ35" s="29"/>
      <c r="AR35" s="29"/>
      <c r="AS35" s="29"/>
      <c r="AT35" s="29"/>
      <c r="AU35" s="30"/>
      <c r="AW35" s="61">
        <f>SUM(AW31:AW34)</f>
        <v>2</v>
      </c>
      <c r="AX35" s="62">
        <f t="shared" ref="AX35:BH35" si="31">SUM(AX31:AX34)</f>
        <v>0</v>
      </c>
      <c r="AY35" s="62">
        <f t="shared" si="31"/>
        <v>0</v>
      </c>
      <c r="AZ35" s="62">
        <f t="shared" si="31"/>
        <v>0</v>
      </c>
      <c r="BA35" s="62">
        <f t="shared" si="31"/>
        <v>0</v>
      </c>
      <c r="BB35" s="63">
        <f t="shared" si="31"/>
        <v>0</v>
      </c>
      <c r="BC35" s="62">
        <f t="shared" si="31"/>
        <v>0</v>
      </c>
      <c r="BD35" s="62">
        <f t="shared" si="31"/>
        <v>1</v>
      </c>
      <c r="BE35" s="62">
        <f t="shared" si="31"/>
        <v>0</v>
      </c>
      <c r="BF35" s="62">
        <f t="shared" si="31"/>
        <v>0</v>
      </c>
      <c r="BG35" s="62">
        <f t="shared" si="31"/>
        <v>0</v>
      </c>
      <c r="BH35" s="64">
        <f t="shared" si="31"/>
        <v>0</v>
      </c>
      <c r="BI35" s="61">
        <f>SUM(BI31:BI34)</f>
        <v>1</v>
      </c>
      <c r="BJ35" s="62">
        <f t="shared" ref="BJ35:BT35" si="32">SUM(BJ31:BJ34)</f>
        <v>0</v>
      </c>
      <c r="BK35" s="62">
        <f t="shared" si="32"/>
        <v>0</v>
      </c>
      <c r="BL35" s="62">
        <f t="shared" si="32"/>
        <v>0</v>
      </c>
      <c r="BM35" s="62">
        <f t="shared" si="32"/>
        <v>0</v>
      </c>
      <c r="BN35" s="63">
        <f t="shared" si="32"/>
        <v>0</v>
      </c>
      <c r="BO35" s="62">
        <f t="shared" si="32"/>
        <v>0</v>
      </c>
      <c r="BP35" s="62">
        <f t="shared" si="32"/>
        <v>0</v>
      </c>
      <c r="BQ35" s="62">
        <f t="shared" si="32"/>
        <v>0</v>
      </c>
      <c r="BR35" s="62">
        <f t="shared" si="32"/>
        <v>0</v>
      </c>
      <c r="BS35" s="62">
        <f t="shared" si="32"/>
        <v>0</v>
      </c>
      <c r="BT35" s="64">
        <f t="shared" si="32"/>
        <v>0</v>
      </c>
    </row>
    <row r="36" spans="41:72" x14ac:dyDescent="0.4">
      <c r="AW36" s="65">
        <f>IF(AW35&gt;1,1,"")</f>
        <v>1</v>
      </c>
      <c r="AX36" s="65" t="str">
        <f t="shared" ref="AX36:BD36" si="33">IF(AX35&gt;1,1,"")</f>
        <v/>
      </c>
      <c r="AY36" s="65" t="str">
        <f t="shared" si="33"/>
        <v/>
      </c>
      <c r="AZ36" s="65" t="str">
        <f t="shared" si="33"/>
        <v/>
      </c>
      <c r="BA36" s="65" t="str">
        <f t="shared" si="33"/>
        <v/>
      </c>
      <c r="BB36" s="65" t="str">
        <f t="shared" si="33"/>
        <v/>
      </c>
      <c r="BC36" s="65" t="str">
        <f t="shared" si="33"/>
        <v/>
      </c>
      <c r="BD36" s="65" t="str">
        <f t="shared" si="33"/>
        <v/>
      </c>
      <c r="BE36" s="65" t="str">
        <f>IF(BE35&gt;1,1,"")</f>
        <v/>
      </c>
      <c r="BF36" s="65" t="str">
        <f t="shared" ref="BF36:BH36" si="34">IF(BF35&gt;1,1,"")</f>
        <v/>
      </c>
      <c r="BG36" s="65" t="str">
        <f t="shared" si="34"/>
        <v/>
      </c>
      <c r="BH36" s="65" t="str">
        <f t="shared" si="34"/>
        <v/>
      </c>
      <c r="BI36" s="65" t="str">
        <f>IF(BI35&gt;1,1,"")</f>
        <v/>
      </c>
      <c r="BJ36" s="65" t="str">
        <f t="shared" ref="BJ36:BP36" si="35">IF(BJ35&gt;1,1,"")</f>
        <v/>
      </c>
      <c r="BK36" s="65" t="str">
        <f t="shared" si="35"/>
        <v/>
      </c>
      <c r="BL36" s="65" t="str">
        <f t="shared" si="35"/>
        <v/>
      </c>
      <c r="BM36" s="65" t="str">
        <f t="shared" si="35"/>
        <v/>
      </c>
      <c r="BN36" s="65" t="str">
        <f t="shared" si="35"/>
        <v/>
      </c>
      <c r="BO36" s="65" t="str">
        <f t="shared" si="35"/>
        <v/>
      </c>
      <c r="BP36" s="65" t="str">
        <f t="shared" si="35"/>
        <v/>
      </c>
      <c r="BQ36" s="65" t="str">
        <f>IF(BQ35&gt;1,1,"")</f>
        <v/>
      </c>
      <c r="BR36" s="65" t="str">
        <f t="shared" ref="BR36:BT36" si="36">IF(BR35&gt;1,1,"")</f>
        <v/>
      </c>
      <c r="BS36" s="65" t="str">
        <f t="shared" si="36"/>
        <v/>
      </c>
      <c r="BT36" s="65" t="str">
        <f t="shared" si="36"/>
        <v/>
      </c>
    </row>
  </sheetData>
  <mergeCells count="108">
    <mergeCell ref="A1:AI1"/>
    <mergeCell ref="A2:AI2"/>
    <mergeCell ref="AM2:AM5"/>
    <mergeCell ref="AC5:AI5"/>
    <mergeCell ref="A6:F6"/>
    <mergeCell ref="G6:AA6"/>
    <mergeCell ref="X8:Y8"/>
    <mergeCell ref="A9:F11"/>
    <mergeCell ref="I9:K9"/>
    <mergeCell ref="M9:P9"/>
    <mergeCell ref="G10:AA11"/>
    <mergeCell ref="A7:F7"/>
    <mergeCell ref="G7:AA7"/>
    <mergeCell ref="AC7:AI7"/>
    <mergeCell ref="AM7:AM9"/>
    <mergeCell ref="A8:F8"/>
    <mergeCell ref="G8:H8"/>
    <mergeCell ref="I8:J8"/>
    <mergeCell ref="L8:M8"/>
    <mergeCell ref="O8:P8"/>
    <mergeCell ref="R8:W8"/>
    <mergeCell ref="J12:N12"/>
    <mergeCell ref="P12:T12"/>
    <mergeCell ref="V12:Z12"/>
    <mergeCell ref="G13:I13"/>
    <mergeCell ref="J13:N13"/>
    <mergeCell ref="P13:T13"/>
    <mergeCell ref="V13:Z13"/>
    <mergeCell ref="A14:F15"/>
    <mergeCell ref="G14:I14"/>
    <mergeCell ref="J14:Z14"/>
    <mergeCell ref="G15:I15"/>
    <mergeCell ref="J15:Z15"/>
    <mergeCell ref="A12:F13"/>
    <mergeCell ref="G12:I12"/>
    <mergeCell ref="A16:F16"/>
    <mergeCell ref="G16:I16"/>
    <mergeCell ref="J16:P16"/>
    <mergeCell ref="Q16:AA16"/>
    <mergeCell ref="A17:F17"/>
    <mergeCell ref="G17:H17"/>
    <mergeCell ref="I17:O17"/>
    <mergeCell ref="Q17:R17"/>
    <mergeCell ref="S17:Y17"/>
    <mergeCell ref="A18:F19"/>
    <mergeCell ref="G18:I19"/>
    <mergeCell ref="J18:N19"/>
    <mergeCell ref="O18:AA18"/>
    <mergeCell ref="O19:Q19"/>
    <mergeCell ref="R19:AA19"/>
    <mergeCell ref="A21:AA21"/>
    <mergeCell ref="A22:AA22"/>
    <mergeCell ref="A23:K23"/>
    <mergeCell ref="L23:AA23"/>
    <mergeCell ref="A24:B24"/>
    <mergeCell ref="C24:E24"/>
    <mergeCell ref="F24:H24"/>
    <mergeCell ref="I24:J24"/>
    <mergeCell ref="K24:R24"/>
    <mergeCell ref="F27:H27"/>
    <mergeCell ref="I27:J27"/>
    <mergeCell ref="K27:R27"/>
    <mergeCell ref="S27:Y27"/>
    <mergeCell ref="A26:B26"/>
    <mergeCell ref="C26:E26"/>
    <mergeCell ref="F26:H26"/>
    <mergeCell ref="I26:J26"/>
    <mergeCell ref="K26:R26"/>
    <mergeCell ref="S24:Y24"/>
    <mergeCell ref="A25:B25"/>
    <mergeCell ref="C25:E25"/>
    <mergeCell ref="F25:H25"/>
    <mergeCell ref="I25:J25"/>
    <mergeCell ref="K25:R25"/>
    <mergeCell ref="S25:Y25"/>
    <mergeCell ref="AB25:AC25"/>
    <mergeCell ref="AE25:AF25"/>
    <mergeCell ref="AH25:AI28"/>
    <mergeCell ref="AM25:AM26"/>
    <mergeCell ref="S26:Y26"/>
    <mergeCell ref="AC15:AH16"/>
    <mergeCell ref="AC13:AH14"/>
    <mergeCell ref="AE28:AF28"/>
    <mergeCell ref="Z26:AA26"/>
    <mergeCell ref="AB26:AC26"/>
    <mergeCell ref="AE26:AF26"/>
    <mergeCell ref="Z24:AA24"/>
    <mergeCell ref="Z25:AA25"/>
    <mergeCell ref="AC24:AI24"/>
    <mergeCell ref="A29:O29"/>
    <mergeCell ref="P29:Q29"/>
    <mergeCell ref="R29:AA29"/>
    <mergeCell ref="A30:AA30"/>
    <mergeCell ref="A32:E32"/>
    <mergeCell ref="F32:AI32"/>
    <mergeCell ref="AB27:AC27"/>
    <mergeCell ref="AE27:AF27"/>
    <mergeCell ref="A28:B28"/>
    <mergeCell ref="C28:E28"/>
    <mergeCell ref="F28:H28"/>
    <mergeCell ref="I28:J28"/>
    <mergeCell ref="K28:R28"/>
    <mergeCell ref="S28:Y28"/>
    <mergeCell ref="Z28:AA28"/>
    <mergeCell ref="AB28:AC28"/>
    <mergeCell ref="A27:B27"/>
    <mergeCell ref="C27:E27"/>
    <mergeCell ref="Z27:AA27"/>
  </mergeCells>
  <phoneticPr fontId="1"/>
  <conditionalFormatting sqref="C25:J25">
    <cfRule type="expression" dxfId="8" priority="9">
      <formula>$AB$25="同じ時間"</formula>
    </cfRule>
  </conditionalFormatting>
  <conditionalFormatting sqref="C26:J26">
    <cfRule type="expression" dxfId="7" priority="8">
      <formula>$AB$26="同じ時間"</formula>
    </cfRule>
  </conditionalFormatting>
  <conditionalFormatting sqref="C27:J27">
    <cfRule type="expression" dxfId="6" priority="7">
      <formula>$AB$27="同じ時間"</formula>
    </cfRule>
  </conditionalFormatting>
  <conditionalFormatting sqref="C28:J28">
    <cfRule type="expression" dxfId="5" priority="6">
      <formula>$AB$28="同じ時間"</formula>
    </cfRule>
  </conditionalFormatting>
  <conditionalFormatting sqref="K25:R25">
    <cfRule type="expression" dxfId="4" priority="5">
      <formula>$AE$25="同じ講座"</formula>
    </cfRule>
  </conditionalFormatting>
  <conditionalFormatting sqref="K26:R26">
    <cfRule type="expression" dxfId="3" priority="4">
      <formula>$AE$26="同じ講座"</formula>
    </cfRule>
  </conditionalFormatting>
  <conditionalFormatting sqref="K27:R27">
    <cfRule type="expression" dxfId="2" priority="3">
      <formula>$AE$27="同じ講座"</formula>
    </cfRule>
  </conditionalFormatting>
  <conditionalFormatting sqref="K28:R28">
    <cfRule type="expression" dxfId="1" priority="2">
      <formula>$AE$28="同じ講座"</formula>
    </cfRule>
  </conditionalFormatting>
  <conditionalFormatting sqref="AH25:AI28">
    <cfRule type="expression" dxfId="0" priority="1">
      <formula>SUM($AW$36:$BT$36)&gt;0</formula>
    </cfRule>
  </conditionalFormatting>
  <dataValidations count="21">
    <dataValidation allowBlank="1" showInputMessage="1" showErrorMessage="1" prompt="住所には「北海道」は不要です。" sqref="G10:AA11" xr:uid="{FB8E8057-F963-49C3-8E6B-6430CE176183}"/>
    <dataValidation imeMode="halfAlpha" allowBlank="1" showInputMessage="1" showErrorMessage="1" prompt="ＰＣ等（パソコン、端末）か携帯電話のどちらかでも結構です。" sqref="J14:Z15" xr:uid="{05294553-FDD6-472A-8981-BC9FEEC7D691}"/>
    <dataValidation type="list" allowBlank="1" showInputMessage="1" showErrorMessage="1" prompt="単位制の卒業生や、過去に一部科目履修の経験がある方はＩＤを入力してください。" sqref="G16:I16" xr:uid="{6D62BD08-6DB2-482E-9D97-34103329EC64}">
      <formula1>"有,無,　"</formula1>
    </dataValidation>
    <dataValidation type="list" allowBlank="1" showInputMessage="1" showErrorMessage="1" prompt="通学方法を選択してください。自家用車・バイクの場合は通学申請の手続きが必要となります（後日連絡）。" sqref="I17:O17 S17:Y17" xr:uid="{08F914B1-48A5-4B23-9CF9-C7D1901DE669}">
      <formula1>"徒歩,自転車,自家用車,バイク,バス・ＪＲ等"</formula1>
    </dataValidation>
    <dataValidation type="list" allowBlank="1" showInputMessage="1" showErrorMessage="1" prompt="健康状態を選択してください。「その他」の場合は、下の特記事項欄に具体的な理由を記入してください。" sqref="G18:I19" xr:uid="{1964104F-DB35-4EDB-A0C5-35DDEC60000C}">
      <formula1>"　,良好,その他"</formula1>
    </dataValidation>
    <dataValidation type="list" allowBlank="1" showInputMessage="1" showErrorMessage="1" prompt="受講希望の講座名を選択してください" sqref="K25:R25" xr:uid="{DFC8C1D4-3591-4C7E-BFBD-AA0DE4B57CFB}">
      <formula1>INDIRECT($C25&amp;$F25&amp;$I25)</formula1>
    </dataValidation>
    <dataValidation type="list" allowBlank="1" showInputMessage="1" showErrorMessage="1" prompt="従業の時間を選択してください" sqref="I25:J25" xr:uid="{695B9094-4C7C-4C24-866C-FF430CD63663}">
      <formula1>"１校,２校,３校,４校,５校,６校"</formula1>
    </dataValidation>
    <dataValidation type="list" allowBlank="1" showInputMessage="1" showErrorMessage="1" prompt="授業の曜日を選択してください" sqref="F25:H25" xr:uid="{B6FEEC3B-8C2F-46F0-A2E9-62E3ED6A96D7}">
      <formula1>"月・木,火・金,水,金"</formula1>
    </dataValidation>
    <dataValidation type="list" allowBlank="1" showInputMessage="1" showErrorMessage="1" prompt="期間を選択してください" sqref="C25:E25" xr:uid="{EE978835-A515-455F-AB4B-066CC4AD0530}">
      <formula1>"前期,後期,通年"</formula1>
    </dataValidation>
    <dataValidation imeMode="fullKatakana" allowBlank="1" showInputMessage="1" showErrorMessage="1" sqref="G6:AA6" xr:uid="{34524808-27F8-4053-A761-586743B99BAC}"/>
    <dataValidation type="list" allowBlank="1" showInputMessage="1" showErrorMessage="1" prompt="「有→」の場合は、登下校や授業など学校生活全般に関わってくる傷病等や、配慮を要するものがあれば入力してください。（身体的な障かいや心疾患など）" sqref="O19:Q19" xr:uid="{ACF5F807-636A-44CA-BDEE-DCD4ADBA1466}">
      <formula1>"無,有　→"</formula1>
    </dataValidation>
    <dataValidation imeMode="halfAlpha" allowBlank="1" showInputMessage="1" showErrorMessage="1" sqref="I8:J8 I9:K9 O8:P8 X8:Y8 M9:P9 L8:M8" xr:uid="{E2117E97-34A6-4D3E-8620-6CC8AA33B164}"/>
    <dataValidation imeMode="fullAlpha" allowBlank="1" showInputMessage="1" showErrorMessage="1" sqref="Q16:AA16 J12:Z13" xr:uid="{CC5500B3-DFA7-406E-A7F4-F863BB2BB337}"/>
    <dataValidation type="list" allowBlank="1" showInputMessage="1" showErrorMessage="1" prompt="希望する講座数を選択してください" sqref="P29:Q29" xr:uid="{146BC91F-14FD-4478-BB96-A89F1EDEAED9}">
      <formula1>"１,２"</formula1>
    </dataValidation>
    <dataValidation type="list" allowBlank="1" showInputMessage="1" showErrorMessage="1" sqref="K26:K28" xr:uid="{A8E5FE6D-2992-4BAB-A4D5-7E697260C27D}">
      <formula1>INDIRECT($C26&amp;$F26&amp;$I26)</formula1>
    </dataValidation>
    <dataValidation type="list" allowBlank="1" showInputMessage="1" showErrorMessage="1" sqref="G20:K20" xr:uid="{3FBEA4A2-D125-4FF0-967B-B45C4385923F}">
      <formula1>"良好,ふつう"</formula1>
    </dataValidation>
    <dataValidation type="list" allowBlank="1" showInputMessage="1" showErrorMessage="1" sqref="I26:J28" xr:uid="{5BFA3957-9714-4DFB-B7D8-53F4B4DE77E9}">
      <formula1>"１校,２校,３校,４校,５校,６校"</formula1>
    </dataValidation>
    <dataValidation type="list" allowBlank="1" showInputMessage="1" showErrorMessage="1" sqref="F26:H28" xr:uid="{864CA022-3BA0-446B-9461-585749CE7380}">
      <formula1>"月・木,火・金,水,金"</formula1>
    </dataValidation>
    <dataValidation type="list" allowBlank="1" showInputMessage="1" showErrorMessage="1" sqref="C26:E28" xr:uid="{626CF2F6-B9A3-44F3-94B4-DC15B71F3F92}">
      <formula1>"前期,後期,通年"</formula1>
    </dataValidation>
    <dataValidation type="list" allowBlank="1" showInputMessage="1" showErrorMessage="1" sqref="G8:H8" xr:uid="{0257BB68-C141-47FB-BA17-2847ECC5B16C}">
      <formula1>"昭和,平成,　"</formula1>
    </dataValidation>
    <dataValidation type="list" showInputMessage="1" showErrorMessage="1" sqref="F32:AI32" xr:uid="{DBC91C1D-73ED-4F7D-A9AF-0CB5D40527EA}">
      <formula1>$AO$32:$AO$35</formula1>
    </dataValidation>
  </dataValidations>
  <pageMargins left="0.59055118110236227" right="0.59055118110236227" top="0.59055118110236227" bottom="0.59055118110236227" header="0" footer="0"/>
  <pageSetup paperSize="9" scale="97" orientation="portrait" r:id="rId1"/>
  <ignoredErrors>
    <ignoredError sqref="J12:J13 P12:T13 V12:Z13" numberStoredAsText="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225</vt:i4>
      </vt:variant>
    </vt:vector>
  </HeadingPairs>
  <TitlesOfParts>
    <vt:vector size="234" baseType="lpstr">
      <vt:lpstr>㋐募集要項</vt:lpstr>
      <vt:lpstr>㋑募集要項</vt:lpstr>
      <vt:lpstr>㋒募集要項</vt:lpstr>
      <vt:lpstr>㋓講座展開表</vt:lpstr>
      <vt:lpstr>㋔講座内容</vt:lpstr>
      <vt:lpstr>申込書</vt:lpstr>
      <vt:lpstr>時間割</vt:lpstr>
      <vt:lpstr>一覧</vt:lpstr>
      <vt:lpstr> (記入例)</vt:lpstr>
      <vt:lpstr>' (記入例)'!Print_Area</vt:lpstr>
      <vt:lpstr>'㋐募集要項'!Print_Area</vt:lpstr>
      <vt:lpstr>'㋑募集要項'!Print_Area</vt:lpstr>
      <vt:lpstr>'㋓講座展開表'!Print_Area</vt:lpstr>
      <vt:lpstr>'㋔講座内容'!Print_Area</vt:lpstr>
      <vt:lpstr>時間割!Print_Area</vt:lpstr>
      <vt:lpstr>申込書!Print_Area</vt:lpstr>
      <vt:lpstr>'㋔講座内容'!Print_Titles</vt:lpstr>
      <vt:lpstr>' (記入例)'!後期＿火・金１校</vt:lpstr>
      <vt:lpstr>'㋑募集要項'!後期＿火・金１校</vt:lpstr>
      <vt:lpstr>後期＿火・金１校</vt:lpstr>
      <vt:lpstr>' (記入例)'!後期＿火・金２校</vt:lpstr>
      <vt:lpstr>'㋑募集要項'!後期＿火・金２校</vt:lpstr>
      <vt:lpstr>後期＿火・金２校</vt:lpstr>
      <vt:lpstr>' (記入例)'!後期＿火・金３校</vt:lpstr>
      <vt:lpstr>'㋑募集要項'!後期＿火・金３校</vt:lpstr>
      <vt:lpstr>後期＿火・金３校</vt:lpstr>
      <vt:lpstr>' (記入例)'!後期＿火・金５校</vt:lpstr>
      <vt:lpstr>'㋑募集要項'!後期＿火・金５校</vt:lpstr>
      <vt:lpstr>後期＿火・金５校</vt:lpstr>
      <vt:lpstr>' (記入例)'!後期＿火・金６校</vt:lpstr>
      <vt:lpstr>'㋑募集要項'!後期＿火・金６校</vt:lpstr>
      <vt:lpstr>後期＿火・金６校</vt:lpstr>
      <vt:lpstr>' (記入例)'!後期＿月・木１校</vt:lpstr>
      <vt:lpstr>'㋑募集要項'!後期＿月・木１校</vt:lpstr>
      <vt:lpstr>後期＿月・木１校</vt:lpstr>
      <vt:lpstr>' (記入例)'!後期＿月・木２校</vt:lpstr>
      <vt:lpstr>'㋑募集要項'!後期＿月・木２校</vt:lpstr>
      <vt:lpstr>後期＿月・木２校</vt:lpstr>
      <vt:lpstr>' (記入例)'!後期＿月・木３校</vt:lpstr>
      <vt:lpstr>'㋑募集要項'!後期＿月・木３校</vt:lpstr>
      <vt:lpstr>後期＿月・木３校</vt:lpstr>
      <vt:lpstr>' (記入例)'!後期＿月・木４校</vt:lpstr>
      <vt:lpstr>'㋑募集要項'!後期＿月・木４校</vt:lpstr>
      <vt:lpstr>後期＿月・木４校</vt:lpstr>
      <vt:lpstr>' (記入例)'!後期＿月・木５校</vt:lpstr>
      <vt:lpstr>'㋑募集要項'!後期＿月・木５校</vt:lpstr>
      <vt:lpstr>後期＿月・木５校</vt:lpstr>
      <vt:lpstr>' (記入例)'!後期＿月・木６校</vt:lpstr>
      <vt:lpstr>'㋑募集要項'!後期＿月・木６校</vt:lpstr>
      <vt:lpstr>後期＿月・木６校</vt:lpstr>
      <vt:lpstr>後期火・金１校</vt:lpstr>
      <vt:lpstr>後期火・金１校コード</vt:lpstr>
      <vt:lpstr>後期火・金２校</vt:lpstr>
      <vt:lpstr>後期火・金２校コード</vt:lpstr>
      <vt:lpstr>後期火・金３校</vt:lpstr>
      <vt:lpstr>後期火・金３校コード</vt:lpstr>
      <vt:lpstr>' (記入例)'!後期火・金４校</vt:lpstr>
      <vt:lpstr>'㋑募集要項'!後期火・金４校</vt:lpstr>
      <vt:lpstr>後期火・金４校</vt:lpstr>
      <vt:lpstr>' (記入例)'!後期火・金４校コード</vt:lpstr>
      <vt:lpstr>'㋑募集要項'!後期火・金４校コード</vt:lpstr>
      <vt:lpstr>後期火・金４校コード</vt:lpstr>
      <vt:lpstr>後期火・金５校</vt:lpstr>
      <vt:lpstr>後期火・金５校コード</vt:lpstr>
      <vt:lpstr>後期火・金６校</vt:lpstr>
      <vt:lpstr>後期火・金６校コード</vt:lpstr>
      <vt:lpstr>後期金1校</vt:lpstr>
      <vt:lpstr>後期金2校</vt:lpstr>
      <vt:lpstr>後期金3校</vt:lpstr>
      <vt:lpstr>後期金4校</vt:lpstr>
      <vt:lpstr>後期金5校</vt:lpstr>
      <vt:lpstr>後期金6校</vt:lpstr>
      <vt:lpstr>後期月・木１校</vt:lpstr>
      <vt:lpstr>後期月・木１校コード</vt:lpstr>
      <vt:lpstr>後期月・木２校</vt:lpstr>
      <vt:lpstr>後期月・木２校コード</vt:lpstr>
      <vt:lpstr>後期月・木３校</vt:lpstr>
      <vt:lpstr>後期月・木３校コード</vt:lpstr>
      <vt:lpstr>後期月・木４校</vt:lpstr>
      <vt:lpstr>後期月・木４校コード</vt:lpstr>
      <vt:lpstr>後期月・木５校</vt:lpstr>
      <vt:lpstr>後期月・木５校コード</vt:lpstr>
      <vt:lpstr>後期月・木６校</vt:lpstr>
      <vt:lpstr>後期月・木６校コード</vt:lpstr>
      <vt:lpstr>後期水1校</vt:lpstr>
      <vt:lpstr>後期水2校</vt:lpstr>
      <vt:lpstr>後期水3校</vt:lpstr>
      <vt:lpstr>後期水4校</vt:lpstr>
      <vt:lpstr>後期水5校</vt:lpstr>
      <vt:lpstr>後期水6校</vt:lpstr>
      <vt:lpstr>' (記入例)'!前期＿火・金１校</vt:lpstr>
      <vt:lpstr>'㋑募集要項'!前期＿火・金１校</vt:lpstr>
      <vt:lpstr>前期＿火・金１校</vt:lpstr>
      <vt:lpstr>' (記入例)'!前期＿火・金２校</vt:lpstr>
      <vt:lpstr>'㋑募集要項'!前期＿火・金２校</vt:lpstr>
      <vt:lpstr>前期＿火・金２校</vt:lpstr>
      <vt:lpstr>' (記入例)'!前期＿火・金３校</vt:lpstr>
      <vt:lpstr>'㋑募集要項'!前期＿火・金３校</vt:lpstr>
      <vt:lpstr>前期＿火・金３校</vt:lpstr>
      <vt:lpstr>' (記入例)'!前期＿火・金５校</vt:lpstr>
      <vt:lpstr>'㋑募集要項'!前期＿火・金５校</vt:lpstr>
      <vt:lpstr>前期＿火・金５校</vt:lpstr>
      <vt:lpstr>' (記入例)'!前期＿火・金６校</vt:lpstr>
      <vt:lpstr>'㋑募集要項'!前期＿火・金６校</vt:lpstr>
      <vt:lpstr>前期＿火・金６校</vt:lpstr>
      <vt:lpstr>' (記入例)'!前期＿月・木１校</vt:lpstr>
      <vt:lpstr>'㋑募集要項'!前期＿月・木１校</vt:lpstr>
      <vt:lpstr>前期＿月・木１校</vt:lpstr>
      <vt:lpstr>' (記入例)'!前期＿月・木２校</vt:lpstr>
      <vt:lpstr>'㋑募集要項'!前期＿月・木２校</vt:lpstr>
      <vt:lpstr>前期＿月・木２校</vt:lpstr>
      <vt:lpstr>' (記入例)'!前期＿月・木３校</vt:lpstr>
      <vt:lpstr>'㋑募集要項'!前期＿月・木３校</vt:lpstr>
      <vt:lpstr>前期＿月・木３校</vt:lpstr>
      <vt:lpstr>' (記入例)'!前期＿月・木４校</vt:lpstr>
      <vt:lpstr>'㋑募集要項'!前期＿月・木４校</vt:lpstr>
      <vt:lpstr>前期＿月・木４校</vt:lpstr>
      <vt:lpstr>' (記入例)'!前期＿月・木５校</vt:lpstr>
      <vt:lpstr>'㋑募集要項'!前期＿月・木５校</vt:lpstr>
      <vt:lpstr>前期＿月・木５校</vt:lpstr>
      <vt:lpstr>' (記入例)'!前期＿月・木６校</vt:lpstr>
      <vt:lpstr>'㋑募集要項'!前期＿月・木６校</vt:lpstr>
      <vt:lpstr>前期＿月・木６校</vt:lpstr>
      <vt:lpstr>前期火・金１校</vt:lpstr>
      <vt:lpstr>前期火・金１校コード</vt:lpstr>
      <vt:lpstr>前期火・金２校</vt:lpstr>
      <vt:lpstr>前期火・金２校コード</vt:lpstr>
      <vt:lpstr>前期火・金３校</vt:lpstr>
      <vt:lpstr>前期火・金３校コード</vt:lpstr>
      <vt:lpstr>' (記入例)'!前期火・金４校</vt:lpstr>
      <vt:lpstr>'㋑募集要項'!前期火・金４校</vt:lpstr>
      <vt:lpstr>前期火・金４校</vt:lpstr>
      <vt:lpstr>' (記入例)'!前期火・金４校コード</vt:lpstr>
      <vt:lpstr>'㋑募集要項'!前期火・金４校コード</vt:lpstr>
      <vt:lpstr>前期火・金４校コード</vt:lpstr>
      <vt:lpstr>前期火・金５校</vt:lpstr>
      <vt:lpstr>前期火・金５校コード</vt:lpstr>
      <vt:lpstr>前期火・金６校</vt:lpstr>
      <vt:lpstr>前期火・金６校コード</vt:lpstr>
      <vt:lpstr>前期金1校</vt:lpstr>
      <vt:lpstr>前期金2校</vt:lpstr>
      <vt:lpstr>前期金3校</vt:lpstr>
      <vt:lpstr>前期金4校</vt:lpstr>
      <vt:lpstr>前期金5校</vt:lpstr>
      <vt:lpstr>前期金6校</vt:lpstr>
      <vt:lpstr>前期月・木１校</vt:lpstr>
      <vt:lpstr>前期月・木１校コード</vt:lpstr>
      <vt:lpstr>前期月・木２校</vt:lpstr>
      <vt:lpstr>前期月・木２校コード</vt:lpstr>
      <vt:lpstr>前期月・木３校</vt:lpstr>
      <vt:lpstr>前期月・木３校コード</vt:lpstr>
      <vt:lpstr>前期月・木４校</vt:lpstr>
      <vt:lpstr>前期月・木４校コード</vt:lpstr>
      <vt:lpstr>前期月・木５校</vt:lpstr>
      <vt:lpstr>前期月・木５校コード</vt:lpstr>
      <vt:lpstr>前期月・木６校</vt:lpstr>
      <vt:lpstr>前期月・木６校コード</vt:lpstr>
      <vt:lpstr>前期水1校</vt:lpstr>
      <vt:lpstr>前期水2校</vt:lpstr>
      <vt:lpstr>前期水3校</vt:lpstr>
      <vt:lpstr>前期水4校</vt:lpstr>
      <vt:lpstr>前期水5校</vt:lpstr>
      <vt:lpstr>前期水6校</vt:lpstr>
      <vt:lpstr>通年＿火・金２校</vt:lpstr>
      <vt:lpstr>通年＿火・金３校</vt:lpstr>
      <vt:lpstr>' (記入例)'!通年＿火・金４校</vt:lpstr>
      <vt:lpstr>'㋑募集要項'!通年＿火・金４校</vt:lpstr>
      <vt:lpstr>通年＿火・金４校</vt:lpstr>
      <vt:lpstr>通年＿金４校</vt:lpstr>
      <vt:lpstr>' (記入例)'!通年＿月・木１校</vt:lpstr>
      <vt:lpstr>'㋑募集要項'!通年＿月・木１校</vt:lpstr>
      <vt:lpstr>通年＿月・木１校</vt:lpstr>
      <vt:lpstr>' (記入例)'!通年＿月・木２校</vt:lpstr>
      <vt:lpstr>'㋑募集要項'!通年＿月・木２校</vt:lpstr>
      <vt:lpstr>通年＿月・木２校</vt:lpstr>
      <vt:lpstr>' (記入例)'!通年＿月・木３校</vt:lpstr>
      <vt:lpstr>'㋑募集要項'!通年＿月・木３校</vt:lpstr>
      <vt:lpstr>通年＿月・木３校</vt:lpstr>
      <vt:lpstr>' (記入例)'!通年＿月・木４校</vt:lpstr>
      <vt:lpstr>'㋑募集要項'!通年＿月・木４校</vt:lpstr>
      <vt:lpstr>通年＿月・木４校</vt:lpstr>
      <vt:lpstr>' (記入例)'!通年＿月・木５校</vt:lpstr>
      <vt:lpstr>'㋑募集要項'!通年＿月・木５校</vt:lpstr>
      <vt:lpstr>通年＿月・木５校</vt:lpstr>
      <vt:lpstr>通年＿水１校</vt:lpstr>
      <vt:lpstr>通年＿水２校</vt:lpstr>
      <vt:lpstr>' (記入例)'!通年＿水３校</vt:lpstr>
      <vt:lpstr>'㋑募集要項'!通年＿水３校</vt:lpstr>
      <vt:lpstr>通年＿水３校</vt:lpstr>
      <vt:lpstr>通年火・金１校</vt:lpstr>
      <vt:lpstr>通年火・金１校コード</vt:lpstr>
      <vt:lpstr>通年火・金２校</vt:lpstr>
      <vt:lpstr>通年火・金２校コード</vt:lpstr>
      <vt:lpstr>通年火・金３校</vt:lpstr>
      <vt:lpstr>通年火・金３校コード</vt:lpstr>
      <vt:lpstr>通年火・金４校</vt:lpstr>
      <vt:lpstr>通年火・金４校コード</vt:lpstr>
      <vt:lpstr>通年火・金５校</vt:lpstr>
      <vt:lpstr>通年火・金５校コード</vt:lpstr>
      <vt:lpstr>通年火・金６校</vt:lpstr>
      <vt:lpstr>通年火・金６校コード</vt:lpstr>
      <vt:lpstr>通年金１校</vt:lpstr>
      <vt:lpstr>通年金２校</vt:lpstr>
      <vt:lpstr>通年金３校</vt:lpstr>
      <vt:lpstr>通年金４校</vt:lpstr>
      <vt:lpstr>通年金４校コード</vt:lpstr>
      <vt:lpstr>通年金５校</vt:lpstr>
      <vt:lpstr>通年金６校</vt:lpstr>
      <vt:lpstr>通年月・木１校</vt:lpstr>
      <vt:lpstr>通年月・木１校コード</vt:lpstr>
      <vt:lpstr>通年月・木２校</vt:lpstr>
      <vt:lpstr>通年月・木２校コード</vt:lpstr>
      <vt:lpstr>通年月・木３校</vt:lpstr>
      <vt:lpstr>通年月・木３校コード</vt:lpstr>
      <vt:lpstr>通年月・木４校</vt:lpstr>
      <vt:lpstr>通年月・木４校コード</vt:lpstr>
      <vt:lpstr>通年月・木５校</vt:lpstr>
      <vt:lpstr>通年月・木５校コード</vt:lpstr>
      <vt:lpstr>' (記入例)'!通年月・木６校</vt:lpstr>
      <vt:lpstr>'㋑募集要項'!通年月・木６校</vt:lpstr>
      <vt:lpstr>通年月・木６校</vt:lpstr>
      <vt:lpstr>' (記入例)'!通年月・木６校コード</vt:lpstr>
      <vt:lpstr>'㋑募集要項'!通年月・木６校コード</vt:lpstr>
      <vt:lpstr>通年月・木６校コード</vt:lpstr>
      <vt:lpstr>通年水１校</vt:lpstr>
      <vt:lpstr>通年水１校コード</vt:lpstr>
      <vt:lpstr>通年水２校</vt:lpstr>
      <vt:lpstr>通年水２校コード</vt:lpstr>
      <vt:lpstr>' (記入例)'!通年水３校</vt:lpstr>
      <vt:lpstr>'㋑募集要項'!通年水３校</vt:lpstr>
      <vt:lpstr>通年水３校</vt:lpstr>
      <vt:lpstr>通年水４校</vt:lpstr>
      <vt:lpstr>通年水５校</vt:lpstr>
      <vt:lpstr>通年水６校</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有朋_027</dc:creator>
  <cp:lastModifiedBy>有朋_027</cp:lastModifiedBy>
  <cp:lastPrinted>2026-01-22T00:12:41Z</cp:lastPrinted>
  <dcterms:created xsi:type="dcterms:W3CDTF">2024-12-23T00:24:26Z</dcterms:created>
  <dcterms:modified xsi:type="dcterms:W3CDTF">2026-02-06T05:33:40Z</dcterms:modified>
</cp:coreProperties>
</file>